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3.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4.xml" ContentType="application/vnd.openxmlformats-officedocument.drawing+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updateLinks="never" codeName="ThisWorkbook"/>
  <mc:AlternateContent xmlns:mc="http://schemas.openxmlformats.org/markup-compatibility/2006">
    <mc:Choice Requires="x15">
      <x15ac:absPath xmlns:x15ac="http://schemas.microsoft.com/office/spreadsheetml/2010/11/ac" url="C:\Users\adria\OneDrive\Escritorio\"/>
    </mc:Choice>
  </mc:AlternateContent>
  <xr:revisionPtr revIDLastSave="0" documentId="13_ncr:1_{C31C1914-B38F-4110-A94E-BD57863D6C67}" xr6:coauthVersionLast="41" xr6:coauthVersionMax="41" xr10:uidLastSave="{00000000-0000-0000-0000-000000000000}"/>
  <bookViews>
    <workbookView xWindow="-120" yWindow="-120" windowWidth="29040" windowHeight="15840" tabRatio="739" xr2:uid="{00000000-000D-0000-FFFF-FFFF00000000}"/>
  </bookViews>
  <sheets>
    <sheet name="1) Introducción" sheetId="1" r:id="rId1"/>
    <sheet name="2) Glosario" sheetId="29" r:id="rId2"/>
    <sheet name="3) Nivel institucional" sheetId="28" r:id="rId3"/>
    <sheet name="4) Productos inversión ISR" sheetId="14" r:id="rId4"/>
    <sheet name="5) Asignación de activos" sheetId="22" r:id="rId5"/>
    <sheet name="6) Proceso de análisis ASG" sheetId="33" r:id="rId6"/>
    <sheet name="7) Percepción mercado ISR" sheetId="30" r:id="rId7"/>
    <sheet name="8) Evaluación" sheetId="26" r:id="rId8"/>
    <sheet name="Datos" sheetId="31" state="hidden" r:id="rId9"/>
    <sheet name="Data (Hidden)" sheetId="9" state="hidden" r:id="rId10"/>
  </sheets>
  <externalReferences>
    <externalReference r:id="rId11"/>
  </externalReferences>
  <definedNames>
    <definedName name="_xlnm.Print_Area" localSheetId="0">'1) Introducción'!$E$1:$J$22</definedName>
    <definedName name="_xlnm.Print_Area" localSheetId="3">'4) Productos inversión ISR'!$A$1:$U$63</definedName>
    <definedName name="_xlnm.Print_Area" localSheetId="4">'5) Asignación de activos'!$A$1:$S$53</definedName>
    <definedName name="_xlnm.Print_Area" localSheetId="5">'6) Proceso de análisis ASG'!$A$1:$S$57</definedName>
    <definedName name="_xlnm.Print_Area" localSheetId="7">'8) Evaluación'!$B$1:$U$1</definedName>
    <definedName name="_xlnm.Print_Area" localSheetId="9">'Data (Hidden)'!$A$1:$T$248</definedName>
    <definedName name="dropdown1" localSheetId="7">'[1]Data (Hidden)'!$E$343:$E$344</definedName>
    <definedName name="dropdown2" localSheetId="7">'[1]Data (Hidden)'!$G$343:$G$350</definedName>
    <definedName name="dropdown2">'Data (Hidden)'!$G$1:$G$2</definedName>
    <definedName name="dropdown3">'Data (Hidden)'!$G$1:$G$2</definedName>
    <definedName name="dropdown4">'Data (Hidden)'!$I$1:$I$8</definedName>
    <definedName name="dropdown5">'Data (Hidden)'!$G$1:$G$2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68" i="31" l="1"/>
  <c r="B269" i="31"/>
  <c r="B270" i="31"/>
  <c r="B271" i="31"/>
  <c r="B272" i="31"/>
  <c r="B273" i="31"/>
  <c r="B274" i="31"/>
  <c r="B267" i="31"/>
  <c r="B311" i="31" l="1"/>
  <c r="A309" i="31"/>
  <c r="B303" i="31"/>
  <c r="B286" i="31" l="1"/>
  <c r="B287" i="31"/>
  <c r="B288" i="31"/>
  <c r="B289" i="31"/>
  <c r="B290" i="31"/>
  <c r="B285" i="31"/>
  <c r="B278" i="31"/>
  <c r="B279" i="31"/>
  <c r="B280" i="31"/>
  <c r="B281" i="31"/>
  <c r="B282" i="31"/>
  <c r="B277" i="31"/>
  <c r="A264" i="31"/>
  <c r="B258" i="31"/>
  <c r="B259" i="31"/>
  <c r="B260" i="31"/>
  <c r="B261" i="31"/>
  <c r="B262" i="31"/>
  <c r="B263" i="31"/>
  <c r="B264" i="31"/>
  <c r="B257" i="31"/>
  <c r="B248" i="31"/>
  <c r="B249" i="31"/>
  <c r="B250" i="31"/>
  <c r="B251" i="31"/>
  <c r="B252" i="31"/>
  <c r="B253" i="31"/>
  <c r="B254" i="31"/>
  <c r="B247" i="31"/>
  <c r="A254" i="31"/>
  <c r="A244" i="31"/>
  <c r="B239" i="31"/>
  <c r="B240" i="31"/>
  <c r="B241" i="31"/>
  <c r="B242" i="31"/>
  <c r="B243" i="31"/>
  <c r="B244" i="31"/>
  <c r="B238" i="31"/>
  <c r="B230" i="31"/>
  <c r="B231" i="31"/>
  <c r="B232" i="31"/>
  <c r="B233" i="31"/>
  <c r="B234" i="31"/>
  <c r="B229" i="31"/>
  <c r="B226" i="31"/>
  <c r="B225" i="31"/>
  <c r="B215" i="31"/>
  <c r="B216" i="31"/>
  <c r="B217" i="31"/>
  <c r="B218" i="31"/>
  <c r="B219" i="31"/>
  <c r="B220" i="31"/>
  <c r="B221" i="31"/>
  <c r="B222" i="31"/>
  <c r="B214" i="31"/>
  <c r="B205" i="31"/>
  <c r="B206" i="31"/>
  <c r="B207" i="31"/>
  <c r="B208" i="31"/>
  <c r="B209" i="31"/>
  <c r="B204" i="31"/>
  <c r="A209" i="31"/>
  <c r="B194" i="31"/>
  <c r="B195" i="31"/>
  <c r="B196" i="31"/>
  <c r="B197" i="31"/>
  <c r="B198" i="31"/>
  <c r="B199" i="31"/>
  <c r="B200" i="31"/>
  <c r="B201" i="31"/>
  <c r="B193" i="31"/>
  <c r="A201" i="31"/>
  <c r="B190" i="31"/>
  <c r="B189" i="31"/>
  <c r="B188" i="31"/>
  <c r="B174" i="31"/>
  <c r="B175" i="31"/>
  <c r="B176" i="31"/>
  <c r="B177" i="31"/>
  <c r="B178" i="31"/>
  <c r="B179" i="31"/>
  <c r="B180" i="31"/>
  <c r="B181" i="31"/>
  <c r="B182" i="31"/>
  <c r="B183" i="31"/>
  <c r="B173" i="31"/>
  <c r="A183" i="31"/>
  <c r="B164" i="31"/>
  <c r="B165" i="31"/>
  <c r="B166" i="31"/>
  <c r="B167" i="31"/>
  <c r="B168" i="31"/>
  <c r="B169" i="31"/>
  <c r="B170" i="31"/>
  <c r="B163" i="31"/>
  <c r="A170" i="31"/>
  <c r="B157" i="31"/>
  <c r="B158" i="31"/>
  <c r="B159" i="31"/>
  <c r="B156" i="31"/>
  <c r="A159" i="31"/>
  <c r="B148" i="31"/>
  <c r="B149" i="31"/>
  <c r="B150" i="31"/>
  <c r="B151" i="31"/>
  <c r="B152" i="31"/>
  <c r="B153" i="31"/>
  <c r="B147" i="31"/>
  <c r="A153" i="31"/>
  <c r="B145" i="31"/>
  <c r="B131" i="31"/>
  <c r="B132" i="31"/>
  <c r="B133" i="31"/>
  <c r="B134" i="31"/>
  <c r="B135" i="31"/>
  <c r="B136" i="31"/>
  <c r="B137" i="31"/>
  <c r="B138" i="31"/>
  <c r="B139" i="31"/>
  <c r="B140" i="31"/>
  <c r="B141" i="31"/>
  <c r="B142" i="31"/>
  <c r="B143" i="31"/>
  <c r="B144" i="31"/>
  <c r="B130" i="31"/>
  <c r="A145" i="31"/>
  <c r="B121" i="31"/>
  <c r="B122" i="31"/>
  <c r="B123" i="31"/>
  <c r="B124" i="31"/>
  <c r="B125" i="31"/>
  <c r="B126" i="31"/>
  <c r="B127" i="31"/>
  <c r="B120" i="31"/>
  <c r="B118" i="31"/>
  <c r="B117" i="31"/>
  <c r="B116" i="31"/>
  <c r="B112" i="31"/>
  <c r="B113" i="31"/>
  <c r="B114" i="31"/>
  <c r="B115" i="31"/>
  <c r="B111" i="31"/>
  <c r="B107" i="31"/>
  <c r="A127" i="31"/>
  <c r="A118" i="31"/>
  <c r="B101" i="31"/>
  <c r="B102" i="31"/>
  <c r="B103" i="31"/>
  <c r="B104" i="31"/>
  <c r="B105" i="31"/>
  <c r="B106" i="31"/>
  <c r="B100" i="31"/>
  <c r="B95" i="31"/>
  <c r="B83" i="31"/>
  <c r="B79" i="31"/>
  <c r="B78" i="31"/>
  <c r="B77" i="31"/>
  <c r="B75" i="31"/>
  <c r="B72" i="31"/>
  <c r="B71" i="31"/>
  <c r="B70" i="31"/>
  <c r="B66" i="31"/>
  <c r="B64" i="31"/>
  <c r="B61" i="31"/>
  <c r="B58" i="31"/>
  <c r="B56" i="31"/>
  <c r="B57" i="31"/>
  <c r="B53" i="31"/>
  <c r="B48" i="31"/>
  <c r="C45" i="31"/>
  <c r="B45" i="31"/>
  <c r="B36" i="31"/>
  <c r="B18" i="31"/>
  <c r="B14" i="31"/>
  <c r="B3" i="31"/>
  <c r="B2" i="31"/>
  <c r="B4" i="31"/>
  <c r="C135" i="9" l="1"/>
  <c r="C133" i="9"/>
  <c r="C134" i="9"/>
  <c r="B216" i="9"/>
  <c r="B194" i="9"/>
  <c r="B186" i="9"/>
  <c r="B176" i="9"/>
  <c r="B166" i="9"/>
  <c r="C193" i="9"/>
  <c r="C192" i="9"/>
  <c r="C191" i="9"/>
  <c r="C190" i="9"/>
  <c r="C189" i="9"/>
  <c r="C188" i="9"/>
  <c r="C185" i="9"/>
  <c r="C184" i="9"/>
  <c r="C183" i="9"/>
  <c r="C182" i="9"/>
  <c r="C181" i="9"/>
  <c r="C180" i="9"/>
  <c r="C179" i="9"/>
  <c r="C178" i="9"/>
  <c r="C175" i="9"/>
  <c r="C174" i="9"/>
  <c r="C173" i="9"/>
  <c r="C172" i="9"/>
  <c r="C171" i="9"/>
  <c r="C170" i="9"/>
  <c r="C169" i="9"/>
  <c r="C168" i="9"/>
  <c r="C165" i="9"/>
  <c r="C164" i="9"/>
  <c r="C163" i="9"/>
  <c r="C162" i="9"/>
  <c r="C161" i="9"/>
  <c r="C160" i="9"/>
  <c r="C159" i="9"/>
  <c r="C158" i="9"/>
  <c r="C155" i="9"/>
  <c r="C154" i="9"/>
  <c r="C153" i="9"/>
  <c r="C152" i="9"/>
  <c r="C150" i="9"/>
  <c r="C149" i="9"/>
  <c r="C147" i="9"/>
  <c r="C146" i="9"/>
  <c r="C145" i="9"/>
  <c r="C144" i="9"/>
  <c r="C143" i="9"/>
  <c r="C142" i="9"/>
  <c r="C141" i="9"/>
  <c r="C140" i="9"/>
  <c r="C139" i="9"/>
  <c r="C138" i="9"/>
  <c r="C131" i="9"/>
  <c r="C130" i="9"/>
  <c r="C125" i="9"/>
  <c r="C127" i="9"/>
  <c r="C126" i="9"/>
  <c r="C124" i="9"/>
  <c r="C121" i="9"/>
  <c r="C120" i="9"/>
  <c r="C119" i="9"/>
  <c r="C118" i="9"/>
  <c r="C117" i="9"/>
  <c r="C116" i="9"/>
  <c r="C115" i="9"/>
  <c r="C114" i="9"/>
  <c r="C113" i="9"/>
  <c r="C112" i="9"/>
  <c r="C109" i="9"/>
  <c r="C108" i="9"/>
  <c r="C107" i="9"/>
  <c r="C104" i="9"/>
  <c r="D104" i="9"/>
  <c r="C103" i="9"/>
  <c r="C102" i="9"/>
  <c r="C101" i="9"/>
  <c r="C100" i="9"/>
  <c r="D103" i="9"/>
  <c r="D100" i="9"/>
  <c r="D101" i="9"/>
  <c r="D102" i="9"/>
  <c r="D99" i="9"/>
  <c r="C99" i="9"/>
  <c r="D95" i="9"/>
  <c r="D94" i="9"/>
  <c r="D93" i="9"/>
  <c r="D92" i="9"/>
  <c r="D91" i="9"/>
  <c r="D90" i="9"/>
  <c r="D89" i="9"/>
  <c r="D87" i="9"/>
  <c r="D88" i="9"/>
  <c r="C95" i="9"/>
  <c r="C94" i="9"/>
  <c r="C93" i="9"/>
  <c r="C92" i="9"/>
  <c r="C91" i="9"/>
  <c r="C90" i="9"/>
  <c r="C89" i="9"/>
  <c r="C88" i="9"/>
  <c r="C87" i="9"/>
  <c r="C83" i="9"/>
  <c r="B81" i="9"/>
  <c r="C81" i="9"/>
  <c r="C80" i="9"/>
  <c r="C79" i="9"/>
  <c r="C78" i="9"/>
  <c r="B75" i="9"/>
  <c r="C75" i="9"/>
  <c r="C74" i="9"/>
  <c r="C73" i="9"/>
  <c r="C72" i="9"/>
  <c r="C71" i="9"/>
  <c r="C70" i="9"/>
  <c r="C69" i="9"/>
  <c r="C68" i="9"/>
  <c r="C65" i="9"/>
  <c r="C63" i="9"/>
  <c r="B63" i="9"/>
  <c r="C62" i="9"/>
  <c r="C61" i="9"/>
  <c r="C60" i="9"/>
  <c r="B58" i="9"/>
  <c r="C58" i="9"/>
  <c r="C57" i="9"/>
  <c r="C56" i="9"/>
  <c r="C55" i="9"/>
  <c r="B52" i="9"/>
  <c r="C52" i="9"/>
  <c r="C51" i="9"/>
  <c r="C50" i="9"/>
  <c r="C49" i="9"/>
  <c r="C48" i="9"/>
  <c r="C47" i="9"/>
  <c r="C46" i="9"/>
  <c r="C45" i="9"/>
  <c r="C42" i="9"/>
  <c r="C40" i="9"/>
  <c r="C31" i="9"/>
  <c r="C38" i="9"/>
  <c r="C37" i="9"/>
  <c r="C36" i="9"/>
  <c r="C35" i="9"/>
  <c r="C34" i="9"/>
  <c r="C33" i="9"/>
  <c r="C32" i="9"/>
  <c r="C11" i="9"/>
  <c r="C10" i="9"/>
  <c r="C9" i="9"/>
  <c r="C8" i="9"/>
  <c r="C7" i="9"/>
  <c r="C6" i="9"/>
  <c r="C13" i="9"/>
  <c r="C12" i="9"/>
  <c r="C28" i="9"/>
  <c r="C27" i="9"/>
  <c r="C26" i="9"/>
  <c r="C25" i="9"/>
  <c r="C15" i="9"/>
</calcChain>
</file>

<file path=xl/sharedStrings.xml><?xml version="1.0" encoding="utf-8"?>
<sst xmlns="http://schemas.openxmlformats.org/spreadsheetml/2006/main" count="847" uniqueCount="539">
  <si>
    <t>Telephone number</t>
  </si>
  <si>
    <t>Nuclear energy</t>
  </si>
  <si>
    <t>Weapons (Production and Trade)</t>
  </si>
  <si>
    <t>Pornography</t>
  </si>
  <si>
    <t>Alcohol</t>
  </si>
  <si>
    <t>Tobacco</t>
  </si>
  <si>
    <t>Gambling</t>
  </si>
  <si>
    <t>Animal Testing</t>
  </si>
  <si>
    <t>Impact Investing</t>
  </si>
  <si>
    <t>Retail</t>
  </si>
  <si>
    <t>Institutional</t>
  </si>
  <si>
    <t>Equity</t>
  </si>
  <si>
    <t>Real Estate/ Property</t>
  </si>
  <si>
    <t>Monetary/ Deposit</t>
  </si>
  <si>
    <t>Domestic</t>
  </si>
  <si>
    <t>Europe</t>
  </si>
  <si>
    <t>North-America</t>
  </si>
  <si>
    <t>Other</t>
  </si>
  <si>
    <t>UN Global Compact</t>
  </si>
  <si>
    <t>Microfinance</t>
  </si>
  <si>
    <t>Community Investment</t>
  </si>
  <si>
    <t>Social Business/ Entrepreneur Fund</t>
  </si>
  <si>
    <t>Risk management</t>
  </si>
  <si>
    <t>Looking for stable long-term return</t>
  </si>
  <si>
    <t>Responsibility to client/ Fiduciary duty</t>
  </si>
  <si>
    <t>Generational transfer of wealth</t>
  </si>
  <si>
    <t>Performance concerns</t>
  </si>
  <si>
    <t>Risk concerns</t>
  </si>
  <si>
    <t>Lack of viable products/options</t>
  </si>
  <si>
    <t>Lack of qualified advice/expertise</t>
  </si>
  <si>
    <t>Public Pension Funds or Reserve Funds</t>
  </si>
  <si>
    <t>Corporate/Occupational Pension Funds</t>
  </si>
  <si>
    <t>Religious institutions &amp; Charities</t>
  </si>
  <si>
    <t>Public authorities &amp; governments</t>
  </si>
  <si>
    <t>Universities &amp; others academics</t>
  </si>
  <si>
    <t>Insurance companies &amp; mutuals</t>
  </si>
  <si>
    <t>Legislative</t>
  </si>
  <si>
    <t>Materiality</t>
  </si>
  <si>
    <t>Demand from institutional investors</t>
  </si>
  <si>
    <t>Demand from retail investors</t>
  </si>
  <si>
    <t>International initiatives (UN PRI etc.)</t>
  </si>
  <si>
    <t>External pressure (NGOs, media, trade unions)</t>
  </si>
  <si>
    <t>ESG Integration</t>
  </si>
  <si>
    <t>Commodities</t>
  </si>
  <si>
    <t>Engagement</t>
  </si>
  <si>
    <t>Voting</t>
  </si>
  <si>
    <t>OECD Guidelines for MNCs</t>
  </si>
  <si>
    <t>Q4.1</t>
  </si>
  <si>
    <t>Q4.2</t>
  </si>
  <si>
    <t>Q4.3</t>
  </si>
  <si>
    <t>Q4.4</t>
  </si>
  <si>
    <t>Q4.5</t>
  </si>
  <si>
    <t>Endowments &amp; Foundations</t>
  </si>
  <si>
    <t>Data sheet - for internal use only</t>
  </si>
  <si>
    <t>Should be hidden from respondents</t>
  </si>
  <si>
    <t>Copy cells to country sheet</t>
  </si>
  <si>
    <t>Section</t>
  </si>
  <si>
    <t>Text</t>
  </si>
  <si>
    <t>Value</t>
  </si>
  <si>
    <t>Contact</t>
  </si>
  <si>
    <t>Total AuM of exclusions</t>
  </si>
  <si>
    <t>E &amp; S</t>
  </si>
  <si>
    <t>E &amp; G</t>
  </si>
  <si>
    <t>S &amp; G</t>
  </si>
  <si>
    <t>E &amp; S &amp; G</t>
  </si>
  <si>
    <t>Social (S)</t>
  </si>
  <si>
    <t>Governance (G)</t>
  </si>
  <si>
    <t>Environment (E)</t>
  </si>
  <si>
    <t>None</t>
  </si>
  <si>
    <t>Notion of fiduciary duty</t>
  </si>
  <si>
    <t>Financial opportunity</t>
  </si>
  <si>
    <t>Lower return</t>
  </si>
  <si>
    <t>Norms-based Screening</t>
  </si>
  <si>
    <t>Best-in-Class</t>
  </si>
  <si>
    <t>Ex-post ESG Assessment of Portfolios/Funds</t>
  </si>
  <si>
    <t>Yes</t>
  </si>
  <si>
    <t>No</t>
  </si>
  <si>
    <t>Controversial weapons</t>
  </si>
  <si>
    <t>All weapons</t>
  </si>
  <si>
    <t>GMOs</t>
  </si>
  <si>
    <t>Countries</t>
  </si>
  <si>
    <t>International norms</t>
  </si>
  <si>
    <t>Corporate Bonds</t>
  </si>
  <si>
    <t>Permission to list</t>
  </si>
  <si>
    <t>Apply exclusions</t>
  </si>
  <si>
    <t>Supranational Bonds</t>
  </si>
  <si>
    <t>Nuclear Energy</t>
  </si>
  <si>
    <t>ESG Areas</t>
  </si>
  <si>
    <t>Exclusions (Fund specific)</t>
  </si>
  <si>
    <t>ILO Conventions</t>
  </si>
  <si>
    <t>Venture Cap/ Private Equity</t>
  </si>
  <si>
    <t>Alternative</t>
  </si>
  <si>
    <t>Souvereign Bonds</t>
  </si>
  <si>
    <t>Local / municipal Bonds</t>
  </si>
  <si>
    <t>Address climate change and other environmental issues</t>
  </si>
  <si>
    <t>Land use/Forestry/Agriculture</t>
  </si>
  <si>
    <t>Water management</t>
  </si>
  <si>
    <t>Waste management</t>
  </si>
  <si>
    <t>Buildings sector</t>
  </si>
  <si>
    <t xml:space="preserve">Sustainable transport </t>
  </si>
  <si>
    <t>Renewable energy</t>
  </si>
  <si>
    <t>Energy efficiency</t>
  </si>
  <si>
    <t>Q4.6</t>
  </si>
  <si>
    <t>Email address</t>
  </si>
  <si>
    <t xml:space="preserve">Others (please specify below)
 </t>
  </si>
  <si>
    <t xml:space="preserve">Others (please specify below)
</t>
  </si>
  <si>
    <t>Q4.7</t>
  </si>
  <si>
    <t>Q4.8</t>
  </si>
  <si>
    <t>Q4.9</t>
  </si>
  <si>
    <t>Q4.10</t>
  </si>
  <si>
    <t>Q4.11</t>
  </si>
  <si>
    <t>Q4.12</t>
  </si>
  <si>
    <t>Q4.13</t>
  </si>
  <si>
    <t>Q4.14</t>
  </si>
  <si>
    <t>Q7.1</t>
  </si>
  <si>
    <t>Q7.2</t>
  </si>
  <si>
    <t>SRI strategy classification</t>
  </si>
  <si>
    <t>Methodology for measuring growth in SRI strategies (Q4.1)</t>
  </si>
  <si>
    <t>Methodology for measuring growth in SRI assets (Q4.2, Q4.3)</t>
  </si>
  <si>
    <t>Structure</t>
  </si>
  <si>
    <t>Overall approach</t>
  </si>
  <si>
    <t>Q7.4</t>
  </si>
  <si>
    <t xml:space="preserve">Exclusions </t>
  </si>
  <si>
    <t>Engagement &amp; Voting</t>
  </si>
  <si>
    <t>Q7.5</t>
  </si>
  <si>
    <t>ESG rating agencies</t>
  </si>
  <si>
    <t>In-house reviews</t>
  </si>
  <si>
    <t>In-house ESG team</t>
  </si>
  <si>
    <t>Contribute to local community development</t>
  </si>
  <si>
    <t>Mistrust/concern about greenwashing</t>
  </si>
  <si>
    <t>Emerging Markets</t>
  </si>
  <si>
    <t>Thematic Investment</t>
  </si>
  <si>
    <t>Position</t>
  </si>
  <si>
    <t>Other motivation</t>
  </si>
  <si>
    <t>Asset management firm name</t>
  </si>
  <si>
    <t>Total AuM of organisation as of 31/12/2015 (EUR m)</t>
  </si>
  <si>
    <t>1) Introduction</t>
  </si>
  <si>
    <t>3) Asset Overlays</t>
  </si>
  <si>
    <t>4) Investment Funds</t>
  </si>
  <si>
    <t>Location of SRI team</t>
  </si>
  <si>
    <t>Country of origin</t>
  </si>
  <si>
    <t>5) Asset allocation</t>
  </si>
  <si>
    <t>Thematic Fund (sustainability themed)</t>
  </si>
  <si>
    <t xml:space="preserve">Alcohol </t>
  </si>
  <si>
    <t>Engage with companies (and possibly divest in the future)</t>
  </si>
  <si>
    <t>Under/Over-weigh holdings</t>
  </si>
  <si>
    <t>Exclude companies from investable universe</t>
  </si>
  <si>
    <t>Selectivity rate (% of AuM)</t>
  </si>
  <si>
    <t>Motivation to demand impact investments</t>
  </si>
  <si>
    <t>Motivation</t>
  </si>
  <si>
    <t>Impediments to demanding more impact investments</t>
  </si>
  <si>
    <t>Most common ESG issues on engagement agenda</t>
  </si>
  <si>
    <t>Formal policy</t>
  </si>
  <si>
    <t>Publicly available</t>
  </si>
  <si>
    <t>Percentage of portfolio</t>
  </si>
  <si>
    <t>Issue</t>
  </si>
  <si>
    <t>Areas covered</t>
  </si>
  <si>
    <t xml:space="preserve">ESG Integration Approach </t>
  </si>
  <si>
    <t>6) Outlook</t>
  </si>
  <si>
    <t>Q6.1 Breakdown of investors in SRI products</t>
  </si>
  <si>
    <t>Q6.3 Drivers for SRI strategy</t>
  </si>
  <si>
    <t>Q6.2 Drivers for SRI demand</t>
  </si>
  <si>
    <t>Q6.4 Deterrents to SRI strategy</t>
  </si>
  <si>
    <t xml:space="preserve">7) Evaluation </t>
  </si>
  <si>
    <t>Percentage of AuM covered</t>
  </si>
  <si>
    <t>Areas covered (ESG)</t>
  </si>
  <si>
    <t>SRI strategies applied (EUR m)</t>
  </si>
  <si>
    <t>Exclusions applied (EUR m)</t>
  </si>
  <si>
    <t>Theme(s) applied (EUR m)</t>
  </si>
  <si>
    <t>Norms applied (EUR m)</t>
  </si>
  <si>
    <t>Action(s) taken (EUR m)</t>
  </si>
  <si>
    <r>
      <rPr>
        <b/>
        <sz val="11"/>
        <color theme="1"/>
        <rFont val="Rockwell"/>
        <family val="1"/>
        <scheme val="minor"/>
      </rPr>
      <t xml:space="preserve">SUM1 </t>
    </r>
    <r>
      <rPr>
        <sz val="11"/>
        <color theme="1"/>
        <rFont val="Rockwell"/>
        <family val="2"/>
        <scheme val="minor"/>
      </rPr>
      <t>(Exclusions (Fund specific); Norms-based Screening; Best-in-Class; Thematic Fund; Impact Investing) (EUR m)</t>
    </r>
  </si>
  <si>
    <r>
      <rPr>
        <b/>
        <sz val="11"/>
        <color theme="1"/>
        <rFont val="Rockwell"/>
        <family val="1"/>
        <scheme val="minor"/>
      </rPr>
      <t>SUM2</t>
    </r>
    <r>
      <rPr>
        <sz val="11"/>
        <color theme="1"/>
        <rFont val="Rockwell"/>
        <family val="2"/>
        <scheme val="minor"/>
      </rPr>
      <t xml:space="preserve"> (Engagement; Voting; ESG Integration) (EUR m)</t>
    </r>
  </si>
  <si>
    <t>Q5.1 Asset class (%)</t>
  </si>
  <si>
    <t>Q5.2 Type of investor (%)</t>
  </si>
  <si>
    <t>Q5.3 Geographic breakdown (%)</t>
  </si>
  <si>
    <t>Eurosif Transparency Code</t>
  </si>
  <si>
    <t>FNG Label</t>
  </si>
  <si>
    <t>Luxflag Label</t>
  </si>
  <si>
    <t xml:space="preserve">Austrian Label </t>
  </si>
  <si>
    <t>TEEC Label</t>
  </si>
  <si>
    <t>Social</t>
  </si>
  <si>
    <t>PRI</t>
  </si>
  <si>
    <t>BVI Código de conducta</t>
  </si>
  <si>
    <t>Su propias directrices de inversión</t>
  </si>
  <si>
    <t>Enlazadas con su política de RSE</t>
  </si>
  <si>
    <t>Otras directrices</t>
  </si>
  <si>
    <t>Especificar:</t>
  </si>
  <si>
    <t>¿Qué exclusiones aplica?</t>
  </si>
  <si>
    <t>Empresa</t>
  </si>
  <si>
    <t>Estados</t>
  </si>
  <si>
    <t>Bombas de racimo y minas anti-persona</t>
  </si>
  <si>
    <t>Dictaduras (Freedom house)</t>
  </si>
  <si>
    <t>Armas de destrucción masiva (nuclear, química o biológica)</t>
  </si>
  <si>
    <t>No ratificación de los acuerdos medioambientales</t>
  </si>
  <si>
    <t>Todas las armas (producción y comercio)</t>
  </si>
  <si>
    <t>Corrupción</t>
  </si>
  <si>
    <t>Energía nuclear (producción)</t>
  </si>
  <si>
    <t>Violación de los tratados de no proliferación</t>
  </si>
  <si>
    <t>Pornografía</t>
  </si>
  <si>
    <t>Pena de muerte</t>
  </si>
  <si>
    <t>Energía nuclear</t>
  </si>
  <si>
    <t>Tabaco</t>
  </si>
  <si>
    <t>Otros (especifique)</t>
  </si>
  <si>
    <t>Juego</t>
  </si>
  <si>
    <t>Pruebas con animales</t>
  </si>
  <si>
    <t>Transgénicos</t>
  </si>
  <si>
    <t>Derechos humanos</t>
  </si>
  <si>
    <t>Temas laborales</t>
  </si>
  <si>
    <t>Legislación/destrucción medioambiental</t>
  </si>
  <si>
    <t>Corrupción y soborno</t>
  </si>
  <si>
    <t>Combustibles fósiles/carbón</t>
  </si>
  <si>
    <t>Otros(especifique)</t>
  </si>
  <si>
    <t>¿Qué normas aplica?</t>
  </si>
  <si>
    <t>Directrices de la OCDE para empresas multinacionales</t>
  </si>
  <si>
    <t>Convenciones y recomendaciones de la OIT</t>
  </si>
  <si>
    <t>Otras:</t>
  </si>
  <si>
    <t>Clasificación de la integración ASG</t>
  </si>
  <si>
    <t>Asignación de activos/fondos ASG con integración  Ex-post  (%)</t>
  </si>
  <si>
    <t>¿Tiene una política de Engagement formal?</t>
  </si>
  <si>
    <t>Si la respuesta es afirmativa. ¿Esta disponible de forma pública? (facilite un enlace a la política)</t>
  </si>
  <si>
    <t>Trata en especial el tema del cambio climático (riesgos, divulgación de emisiones de gases de efecto invernadero, objetivos, estrategias, etc.)</t>
  </si>
  <si>
    <t>Temas ambientales</t>
  </si>
  <si>
    <t>Temas sociales</t>
  </si>
  <si>
    <t>Temas de buen gobierno</t>
  </si>
  <si>
    <t>¿Tiene una política de voto formal?</t>
  </si>
  <si>
    <t>¿Qué tipo/s de inversión de impacto realiza?</t>
  </si>
  <si>
    <t>Fondos de inversión</t>
  </si>
  <si>
    <t>Capital riesgo social</t>
  </si>
  <si>
    <t>Inversión en microfinanzas</t>
  </si>
  <si>
    <t>Financiación participativa (crowdlending social...)</t>
  </si>
  <si>
    <t>Bonos verdes</t>
  </si>
  <si>
    <t>Bonos sociales</t>
  </si>
  <si>
    <t>Bonos de impacto social</t>
  </si>
  <si>
    <t>Financiación a emprendedores ambientales/sociales</t>
  </si>
  <si>
    <t>Inversión en la comunidad</t>
  </si>
  <si>
    <t>Si</t>
  </si>
  <si>
    <t>Nombre de la entidad</t>
  </si>
  <si>
    <t>Persona de contacto</t>
  </si>
  <si>
    <t>Dirección de Correo Electrónico</t>
  </si>
  <si>
    <t>¿Es un propietario o un gestor de activos?</t>
  </si>
  <si>
    <t>¿Da consentimiento a Spainsif a publicar el nombre de su organización como encuestado (Si/No)?</t>
  </si>
  <si>
    <t xml:space="preserve">Sí necesita ayuda para rellenar el cuestionario, por favor contacte con: </t>
  </si>
  <si>
    <t xml:space="preserve">¿Su organización cuenta con una política general de exclusiones? </t>
  </si>
  <si>
    <t>Exclusión de actividades del universo de inversión</t>
  </si>
  <si>
    <t>Definición: Es una aproximación/estrategia ISR que excluye inversiones o clases de inversiones específicas de su universo de inversión.
Comentario: Esta aproximación excluye sistemáticamente compañías, sectores o países del universo de inversión si involucran actividades basadas en criterios específicos. Entre los criterios ASG más comunes de exclusión tenemos actividades relacionadas con armas, pornografía, tabaco y tests con animales. Las exclusiones pueden ser aplicadas a nivel de fondo individual, pero cada vez más se tal dando a nivel de gestor o propietario de activos y a través de toda la gama de activos.</t>
  </si>
  <si>
    <t>Screening basado en Normas</t>
  </si>
  <si>
    <t>Definición: Revisión (Screening) de inversiones de acuerdo con la conformidad de estas con estándares internacionales y normas basadas en criterios ASG.  Algunos ejemplos de estándares y normas que se pueden utilizar para el "Screening" son: aquellas desarrolladas por la OCDE, las Naciones Unidades y sus agencias, como el Pacto Mundial, la OIT, UNICEF o ACNUR.
Comentario: Esta aproximación ISR involucra aquellas revisiones de inversiones basadas en normas internacionales o combinaciones de normas que cubran los aspectos ASG. Las normas internacionales en materia ASG son definidas por organismos internacionales como la ONU. Estas normas  generalmente tienen vocación de ser entendidas universalmente, incluso si no se aplican o no son adoptadas universalmente.  Esta vocación normalmente implica juzgar a las compañías frente a sus iguales o a través de ciertos estándares mínimos.  Una vez identificadas las compañías con activos que potencialmente violan estas normas o estándares, el gestor del fondo puede tomar una serie de diferentes acciones. La acción más común es la desinversión, pero antes de considerarla, el gestor del fondo puede preferir establecer un dialogo activo con la compañía. Sin embargo, el proceso de análisis, debe en última instancia tener un impacto sobre el portfolio del fondo.
Las estrategias de exclusiones (1) y de revisión basada en normas (2) pueden converger, por lo que se requiere un cierto criterio para asignar la  clasificación correcta. La diferencia se  puede observar en la decisión del gestor, cuando el gestor del fondo se refiere específicamente a las normas externas, tales como las directrices del Pacto Mundial de Naciones Unidas o de la OCDE para las empresas multinacionales, se está utilizando la revisión basada en normas, en caso contrario estarán utilizando exclusiones. Otra distinción es que las normas basadas en la revisión implica un análisis en el que se juzga la actividad de la compañía analizada en función de la actividad realizada por otras compañías similares o en función de que cubran unos criterios ASG mínimos.</t>
  </si>
  <si>
    <t>Selección de inversiones a través de un "Best-in-class"</t>
  </si>
  <si>
    <t>Definición: Estrategia donde el liderato o el mejor desempeño de las inversiones dentro de un determinado universo de inversión, categoría o clase, esta seleccionado o ponderado en base a criterios ASG. 
Comentario: Esta aproximación supone que la selección o la importancia del mejor desempeño o mayor desarrollo de las compañías o de los activos han sido identificados a través de un análisis ASG, definiendo con este análisis el universo de inversión. Esta estrategia incluye al "best-in-class", el "best-in-universe" y el "best-effort".</t>
  </si>
  <si>
    <t>Inversiones temáticas</t>
  </si>
  <si>
    <t>Definición: Invertir en activos que exploten las mejores oportunidades de las principales tendencias, relacionadas con la sostenibilidad a largo plazo, que impulsen el valor en todas las industrias.
Comentario: Las inversiones temáticas contribuyen a hacer frente a los distintos desafíos sociales y/o ambientales actuales. Como ejemplo de estos desafíos encontramos: el cambio climático, el agotamiento de los recursos naturales o el no cumplimiento de los derechos humanos y de los trabajadores. Los fondos temáticos pueden poner atención en objetivos específicos o múltiples, como las energías renovables, la eficiencia energética, la movilidad sostenible o la gestión responsable de las cadenas de suministro.</t>
  </si>
  <si>
    <t>Inversiones de Impacto</t>
  </si>
  <si>
    <t>Definición: Son inversiones que tienen la intención de generar un impacto social y ambiental a la vez que genera un retorno financiero. Las inversiones de impacto se pueden realizar tanto en mercados emergentes como en mercados desarrollados, y el rango de los retornos pueden variar desde precio de mercado, hasta por debajo del precio de mercado, según las circunstancias.
Comentario: Las inversiones de impacto, a menudo, se centran en proyectos específicos, y se distinguen de la filantropía, en que el inversor conserva la propiedad del activo y espera un retorno financiero positivo. Las inversiones de impacto incluyen las microfinanzas, las inversiones en la comunidad, los fondos de emprendimiento/negocios sociales, y los "fondos solidaires" franceses. El crecimiento del mercado de las inversiones de impacto proporcionan el capital para apoyar soluciones a los desafíos más apremiantes del mundo en sectores como la agricultura sostenible, la vivienda asequible, la sanidad asequible y accesible, las tecnologías limpias, y los servicios financieros.  
Una característica distintiva de la inversión de impacto es el compromiso de los inversores que adquieren para medir e informar sobre el desempeño social, ambiental y del progreso de las inversiones subyacentes. La aproximación de los inversores hacia la gestión del impacto esta basada en sus objetivos y capacidades, y de cuál es la gestión que mejor refleja sus objetivos y en consecuencia, su intención de inversión. En general, los componentes de la gestión de las mejores prácticas para las inversiones de impacto son: 
    - Establecer e indicar los objetivos sociales y ambientales para los "stakeholders" relevantes;
    - Configurar los parámetros de las métricas/objetivos relacionados con los objetivos anteriores utilizando métricas estandarizadas siempre que sea posible;
    - Monitoreo y administración del desempeño de las inversiones según estos objetivos;
    - Informar del desempeño social y medio ambiental a los "stakeholders" relevantes.</t>
  </si>
  <si>
    <t>Integración de factores ASG en el análisis financiero</t>
  </si>
  <si>
    <t>Definición:  Restricciones obligatorias sobre las decisiones de inversión, basadas en ratings/valoraciones financieras derivadas de la investigación de los criterios ASG.  Tales restricciones pueden consistir en medidas como la infra-ponderación o como la reducción del número de acciones en ciertos temas., etc.</t>
  </si>
  <si>
    <t xml:space="preserve">Engagement (Dialogo Activo) </t>
  </si>
  <si>
    <t>Definición:  El activismo accionarial a través del dialogo activo es una estrategia ISR, la cual es utilizada para abrir canales de comunicación entre los accionistas y los emisores con el fin de mejorar la estrategia ambiental, social y de buen gobierno (ASG) y el rendimiento de los emisores. El "Engagement" en ASG puede tomar la forma de carta formal, llamada, e-mails, reuniones, etc.</t>
  </si>
  <si>
    <t>Voting (Voto)</t>
  </si>
  <si>
    <t>Definición: El activismo accionarial a través del derecho a voto o a través de las delegaciones de voto en la Junta de Accionistas Anual de las empresas, es el principal medio por el cual los accionistas pueden influir en las estrategias y prácticas ASG de los emisores.</t>
  </si>
  <si>
    <t>Medio Ambiente</t>
  </si>
  <si>
    <t>Objetivos medio ambientales que concierne a cualquier aspecto de la actividad de la compañía que afecte de forma positiva o negativa al medio ambiente. por ejemplo emisiones de gases de efectos invernadero, energías renovables, eficiencia energética, agotamiento de los recursos, contaminación química, gestión de residuos, gestión del agua, impacto sobre la biodiversidad, etc.</t>
  </si>
  <si>
    <t>Las cuestiones sociales incluyen desde aspectos relacionados con la comunidad, tales como la mejora de la salud y la educación hasta las cuestiones relacionadas con el lugar de trabajo, incluyendo la adhesión a los derechos humanos, la no discriminación y la participación de los stakeholders. Ejemplos de aspectos sociales incluyen los relacionados con las normas del trabajo (en cadenas de suministro, trabajo infantil, trabajo forzado), las relaciones con las comunidades locales, la gestión del talento, las prácticas comerciales controvertidas (armas, zonas de conflicto), las normas sanitarias, la libertad de asociación, etc.</t>
  </si>
  <si>
    <t>Buen Gobierno</t>
  </si>
  <si>
    <t>Las cuestiones de buen gobierno se refieren a la calidad de la gestión, la cultura, el perfil de riesgo de la empresa, entre otras características. Incluyendo rendición de cuentas del consejo de administración, dedicación y gestión estratégica del desempeño social y ambiental, los principios de información trasparente y la realización de tareas de gestión libre de abusos y corrupción.  Ejemplos del aspecto de buen gobierno incluyen todos los temas de gobierno corporativo, tales como remuneración de ejecutivos, derechos de los accionistas, estructura directiva, la corrupción, el dialogo con los stakeholders y las actividades de "lobby".</t>
  </si>
  <si>
    <t>pobre</t>
  </si>
  <si>
    <t>regular</t>
  </si>
  <si>
    <t>bueno</t>
  </si>
  <si>
    <t>muy bueno</t>
  </si>
  <si>
    <t>excelente</t>
  </si>
  <si>
    <t>Enlaces de interés</t>
  </si>
  <si>
    <t>ODS</t>
  </si>
  <si>
    <t>Parte 4: Productos de inversión ASG</t>
  </si>
  <si>
    <t>Exclusiones (Especificas del fondo)</t>
  </si>
  <si>
    <t xml:space="preserve"> Screening basado en normas</t>
  </si>
  <si>
    <t>Fondos temáticos</t>
  </si>
  <si>
    <t>Inversiones de impacto</t>
  </si>
  <si>
    <t>Integración ASG</t>
  </si>
  <si>
    <t>¿Utiliza algún estándar ISR para sus productos?</t>
  </si>
  <si>
    <t>AENOR</t>
  </si>
  <si>
    <t>Otro (Especifique)</t>
  </si>
  <si>
    <t>Número de Fondos</t>
  </si>
  <si>
    <t>Exclusiones</t>
  </si>
  <si>
    <t>Estrategias ISR detalladas</t>
  </si>
  <si>
    <t>Estrategias ISR</t>
  </si>
  <si>
    <t>Screening basado en normas</t>
  </si>
  <si>
    <t>Guía de la OCDE para empresas multinacionales</t>
  </si>
  <si>
    <t>¿Qué screening basado en normas aplica a sus productos ISR? 
(Solo las exclusiones que se aplican a nivel producto, las exclusiones generales ya están cubiertas en la anterior pestaña)</t>
  </si>
  <si>
    <t>Otros (Especificar en esta celda)</t>
  </si>
  <si>
    <t>Otros(especifique en esta celda)</t>
  </si>
  <si>
    <t>Otro (Especifique en esta celda)</t>
  </si>
  <si>
    <t xml:space="preserve">Inversiones temáticas </t>
  </si>
  <si>
    <t>Energías renovables</t>
  </si>
  <si>
    <t>Eficiencia energética</t>
  </si>
  <si>
    <t>Transporte sostenible</t>
  </si>
  <si>
    <t>Gestión del agua</t>
  </si>
  <si>
    <t>Gestión de los residuos</t>
  </si>
  <si>
    <t>Otras 
(especificar esta celda)</t>
  </si>
  <si>
    <t xml:space="preserve"> En sus inversiones de impacto, ¿Está de acuerdo con conseguir menores retornos financieros a cambio de obtener un retorno ambiental y/o social?</t>
  </si>
  <si>
    <t>Ambiental</t>
  </si>
  <si>
    <t>Oportunidad financiera</t>
  </si>
  <si>
    <t>Gestión del Riesgo</t>
  </si>
  <si>
    <t>Buscando retornos a largo plazo</t>
  </si>
  <si>
    <t>Derecho Fiduciario/ Responsabilidad con el cliente</t>
  </si>
  <si>
    <t>Contribuir con el desarrollo sostenible</t>
  </si>
  <si>
    <t>Contribuir con el desarrollo de la comunidad local</t>
  </si>
  <si>
    <t>Otra (especifique)</t>
  </si>
  <si>
    <t>Debido a la rentabilidad</t>
  </si>
  <si>
    <t>Debido al riesgo</t>
  </si>
  <si>
    <t>Escasez de opciones/alternativas de inversión</t>
  </si>
  <si>
    <t>Escasez de asesores especializados</t>
  </si>
  <si>
    <t>Voto</t>
  </si>
  <si>
    <t>¿Mide el progreso de sus objetivos de mejora en sus Indicadores de impacto?</t>
  </si>
  <si>
    <t>Parte 5: Asignación de activos</t>
  </si>
  <si>
    <t>Clase de activos</t>
  </si>
  <si>
    <t xml:space="preserve">Porcentaje de los activos bajo gestión ASG </t>
  </si>
  <si>
    <t>Acciones</t>
  </si>
  <si>
    <t>Bonos corporativos</t>
  </si>
  <si>
    <t>Bonos soberanos</t>
  </si>
  <si>
    <t>Bonos supranacionales</t>
  </si>
  <si>
    <t>Bonos locales y regionales</t>
  </si>
  <si>
    <t>Alternativos</t>
  </si>
  <si>
    <t>Inmobiliarios</t>
  </si>
  <si>
    <t>Capital riesgo</t>
  </si>
  <si>
    <t>Tipo de inversor</t>
  </si>
  <si>
    <t>Desglose geográfico</t>
  </si>
  <si>
    <t>Domestico</t>
  </si>
  <si>
    <t>Europa</t>
  </si>
  <si>
    <t>Asia-Pacifico</t>
  </si>
  <si>
    <t>Japón</t>
  </si>
  <si>
    <t>Mercados emergentes</t>
  </si>
  <si>
    <t>Engagement y voto sobre cuestiones relacionadas con el cambio climático</t>
  </si>
  <si>
    <t>Inversión en energías renovables</t>
  </si>
  <si>
    <t>Medición de la huella de carbono</t>
  </si>
  <si>
    <t>Objetivos de Desarrollo Sostenible</t>
  </si>
  <si>
    <t xml:space="preserve">Que tipo de inversores institucionales invierten en sus productos ISR. Especifique los pesos aproximados en % de activos: </t>
  </si>
  <si>
    <t>Fondos de pensiones públicos y fondos de reserva</t>
  </si>
  <si>
    <t>Fondos de pensiones de empleo</t>
  </si>
  <si>
    <t>Fundaciones</t>
  </si>
  <si>
    <t>Gobiernos y administración pública</t>
  </si>
  <si>
    <t xml:space="preserve"> ¿Cuál cree que serán los factores clave sobre la demanda ISR en los próximos 3 años? (cree un ranking del 1 al 8 siendo 1 el factor más importante):</t>
  </si>
  <si>
    <t>Legislación</t>
  </si>
  <si>
    <t>Materialidad</t>
  </si>
  <si>
    <t>Demanda de los inversores institucionales</t>
  </si>
  <si>
    <t>Noción del deber fiduciario</t>
  </si>
  <si>
    <t>Demanda de los inversores individuales</t>
  </si>
  <si>
    <t>Instituciones internacionales (UNPRI, etc.)</t>
  </si>
  <si>
    <t>Presiones externas (ONGs, medios de comunicación, sindicatos etc.)</t>
  </si>
  <si>
    <t>Inversión temática</t>
  </si>
  <si>
    <t>Inversión de impacto</t>
  </si>
  <si>
    <t>negativo</t>
  </si>
  <si>
    <t>estancamiento</t>
  </si>
  <si>
    <t>Crecimiento del 15%</t>
  </si>
  <si>
    <t>&gt;15%</t>
  </si>
  <si>
    <t>&gt;30%</t>
  </si>
  <si>
    <t>&gt;50%</t>
  </si>
  <si>
    <t>Otros (especifique aquí)</t>
  </si>
  <si>
    <t>Estructura</t>
  </si>
  <si>
    <t>Punto de vista del cuestionario</t>
  </si>
  <si>
    <t>Metodología de medición de activos bajo gestión (hoja 3)</t>
  </si>
  <si>
    <t>Metodología de medición de los productos ASG (hoja 4)</t>
  </si>
  <si>
    <t xml:space="preserve"> ¿Qué cambiaría para mejorar la eficacia de este cuestionario para capturar las practicas ISR?</t>
  </si>
  <si>
    <t>¿Cuál es su principal fuente de información ASG?</t>
  </si>
  <si>
    <t xml:space="preserve">Recabada In-house </t>
  </si>
  <si>
    <t>Recabada In-house por el equipo ASG</t>
  </si>
  <si>
    <t>Número de teléfono</t>
  </si>
  <si>
    <t>País de origen de la organización</t>
  </si>
  <si>
    <t>¿Cuál de las estrategias ISR aplican a sus productos ASG?</t>
  </si>
  <si>
    <t>ISR Label -Label de Francia-</t>
  </si>
  <si>
    <t>¿Qué temáticas aplica?</t>
  </si>
  <si>
    <t>Sector de la construcción</t>
  </si>
  <si>
    <t>Uso del suelo / Forestal / Agrícola</t>
  </si>
  <si>
    <t>Inversión de Impacto</t>
  </si>
  <si>
    <t>Alternativa a la filantropía</t>
  </si>
  <si>
    <t>Transferencia generacional de la riqueza</t>
  </si>
  <si>
    <t>Desconfianza (generada por las estrategias de greenwashing)</t>
  </si>
  <si>
    <t>Monetarios/Depósitos</t>
  </si>
  <si>
    <t>Institucional</t>
  </si>
  <si>
    <t>América del norte</t>
  </si>
  <si>
    <t>¿Cuáles son sus estrategias en relación con el desarrollo sostenible, el cambio climático  y sus implicaciones?</t>
  </si>
  <si>
    <t>Desinversión en combustibles fósiles (carbón)</t>
  </si>
  <si>
    <t>Inversión verde</t>
  </si>
  <si>
    <t>Organizaciones benéficas y religiosas</t>
  </si>
  <si>
    <t>Instituciones académicas y universidades</t>
  </si>
  <si>
    <t>Mutuas y compañías de seguros</t>
  </si>
  <si>
    <t xml:space="preserve">Clasificación de las estrategias </t>
  </si>
  <si>
    <t xml:space="preserve">Añada los comentarios que estime oportuno para ayudarnos a mejorar está encuesta.
Particularmente nos gustaría recibir sugerencias que mejoren la claridad, adecuación o que hagan más intuitiva la encuesta. Referidos a los aspectos mencionados en la pregunta anterior. 
</t>
  </si>
  <si>
    <t>Parte 2: Glosario</t>
  </si>
  <si>
    <t>¿Con que principios y/o directrices de inversión ASG está comprometido de forma voluntaria como propietario, gestor o proveedor de servicios financieros?</t>
  </si>
  <si>
    <t>Desarrollo sostenible y cambio climático</t>
  </si>
  <si>
    <t>Inversores institucionales</t>
  </si>
  <si>
    <t>Factores clave</t>
  </si>
  <si>
    <t>Crecimiento y tendencia</t>
  </si>
  <si>
    <t>INTRODUCCIÓN</t>
  </si>
  <si>
    <t>Total de activos</t>
  </si>
  <si>
    <t>Cons. Spainsif</t>
  </si>
  <si>
    <t>Entidad</t>
  </si>
  <si>
    <t>Propietario o gestor</t>
  </si>
  <si>
    <t>ACTIVOS BAJO GESTIÓN</t>
  </si>
  <si>
    <t>Princios ISR</t>
  </si>
  <si>
    <t>Política General</t>
  </si>
  <si>
    <t>AbG exclusiones</t>
  </si>
  <si>
    <t>Temas exclusiones empresas</t>
  </si>
  <si>
    <t>Temas exclusiones estados</t>
  </si>
  <si>
    <t>AbG screening</t>
  </si>
  <si>
    <t>Especificar</t>
  </si>
  <si>
    <t>Integración</t>
  </si>
  <si>
    <t>AbG integración</t>
  </si>
  <si>
    <t>Asignación Expost %</t>
  </si>
  <si>
    <t>Nº de analistas</t>
  </si>
  <si>
    <t>Best in class</t>
  </si>
  <si>
    <t>AbG best</t>
  </si>
  <si>
    <t>AbG engagement</t>
  </si>
  <si>
    <t>Política Engagement</t>
  </si>
  <si>
    <t>Enlace</t>
  </si>
  <si>
    <t>Temas engagement</t>
  </si>
  <si>
    <t>Cambio climático</t>
  </si>
  <si>
    <t>AbG voto</t>
  </si>
  <si>
    <t>Política voto</t>
  </si>
  <si>
    <t>Portfolio voto %</t>
  </si>
  <si>
    <t>Engagement a voto %</t>
  </si>
  <si>
    <t>AbG impacto</t>
  </si>
  <si>
    <t>Otras</t>
  </si>
  <si>
    <t>PRODUCTOS DE INVERSIÓN ASG</t>
  </si>
  <si>
    <t>Activos Bajo Gestión por Estrategía</t>
  </si>
  <si>
    <t>Estandars</t>
  </si>
  <si>
    <t>Número</t>
  </si>
  <si>
    <t>AbG</t>
  </si>
  <si>
    <t>Inversiones Temáticas</t>
  </si>
  <si>
    <t>especifique aquí</t>
  </si>
  <si>
    <t>Acuerdo con menos retornos</t>
  </si>
  <si>
    <t>Nº de indicadores</t>
  </si>
  <si>
    <t xml:space="preserve">Social </t>
  </si>
  <si>
    <t>Gobernanza</t>
  </si>
  <si>
    <t>Motivo de demandar inversiones de impacto</t>
  </si>
  <si>
    <t>Barreras inversiones de impacto</t>
  </si>
  <si>
    <t>Screning</t>
  </si>
  <si>
    <t>ASIGNACIÓN DE ACTIVOS</t>
  </si>
  <si>
    <t>Calse de activos</t>
  </si>
  <si>
    <t>Geografía</t>
  </si>
  <si>
    <t>CUESTIONES CUALITATIVAS</t>
  </si>
  <si>
    <t>¿Cuál o cuales estrategias ISR tiene más valor para sus clientes? (cree un ranking del 1 al 8 siendo 1 el factor más importante):</t>
  </si>
  <si>
    <t>¿Cual cree que es el crecimiento esperado de la ISR en 2018? (Marque con un 1 sus preferencias)</t>
  </si>
  <si>
    <t>¿Cual cree que será el crecimiento esperado de la ISR en los próximos 3 años?                                    (Marque con un 1 sus preferencias)</t>
  </si>
  <si>
    <t>Crecimiento futuro</t>
  </si>
  <si>
    <t>Crecimiento eseperado</t>
  </si>
  <si>
    <t>¿Cómo evaluaría este cuestionario en términos de la capacidad de capturar las prácticas de ISR de manera efectiva?</t>
  </si>
  <si>
    <t>EVALUACIÓN</t>
  </si>
  <si>
    <t>Capturar las prácticas de ISR</t>
  </si>
  <si>
    <t>Cambios propuestos</t>
  </si>
  <si>
    <t>Comentarios</t>
  </si>
  <si>
    <t>Principal fuente de información ASG</t>
  </si>
  <si>
    <t>Presupuesto en información</t>
  </si>
  <si>
    <t>Encuesta del Estudio Spainsif 2019</t>
  </si>
  <si>
    <r>
      <t xml:space="preserve">Instrucciones:
- Únicamente responder en las casillas con fondo blanco.
- No añada o elimine filas, columnas o celdas. 
- No rescale las celdas. El texto no visible también se tendrá en cuenta. 
</t>
    </r>
    <r>
      <rPr>
        <b/>
        <sz val="10"/>
        <rFont val="Verdana"/>
        <family val="2"/>
      </rPr>
      <t>- Información reportada de 01/01/2018 a 31/12/2018.</t>
    </r>
  </si>
  <si>
    <t>Label climático francés</t>
  </si>
  <si>
    <r>
      <t xml:space="preserve">Instrucciones:
- Únicamente responder en las casillas con fondo blanco.
- No añada o elimine filas, columnas o celdas. 
- No rescale las celdas. El texto no visible también se tendrá en cuenta. 
</t>
    </r>
    <r>
      <rPr>
        <b/>
        <sz val="9"/>
        <rFont val="Verdana"/>
        <family val="2"/>
      </rPr>
      <t>- Información reportada de 01/01/2018 a 31/12/2018.</t>
    </r>
  </si>
  <si>
    <t xml:space="preserve">
Bienvenido a la encuesta del estudio de Spainsif 2019
Esta encuesta le sirve a Spainsif para recabar la información necesaria para el estudio sobre el mercado de la ISR en España.
La información de esta encuesta se usará para medir el crecimiento de las estrategias y activos ISR, así como otros indicadores clave del mercado de la ISR. Apreciamos el tiempo y esfuerzo que le va a tomar completar este cuestionario. 
Antes de empezar, lea detenidamente el glosario, si le quedan dudas sobre algún concepto hemos incluido algunos enlaces a documentos de consulta como el Manual de la ISR de Spainsif. 
La información facilitada se tratará de forma confidencial. Los resultados únicamente serán presentados de forma agregada. La información no será publicada o divulgada a terceras partes (Sin la previa y expresa autorización del encuestado). 
Muchas gracias por su tiempo. 
</t>
  </si>
  <si>
    <t>Adrián García  E-mail: adriangarcia@spainsif.es Telf.: +34 91 524 57 77</t>
  </si>
  <si>
    <r>
      <t xml:space="preserve">¿Qué exclusiones aplica a sus productos ISR? 
(Solo las exclusiones que se aplican a nivel producto, las exclusiones generales ya están cubiertas en la anterior pestaña)
</t>
    </r>
    <r>
      <rPr>
        <b/>
        <sz val="9"/>
        <color rgb="FFFF0000"/>
        <rFont val="Verdana"/>
        <family val="2"/>
      </rPr>
      <t xml:space="preserve">No incluya las exclusiones derivadas de requerimientos generales. </t>
    </r>
  </si>
  <si>
    <t>Indique el total de activos bajo gestión  sujetos a una estrategia de exclusión a fecha de 31/12/2018 (en miles de euros)</t>
  </si>
  <si>
    <t>Indique el total de activos bajo gestión sujetos a una estrategia de Screening basado en normas a fecha de 31/12/2018 (en miles de euros)</t>
  </si>
  <si>
    <t>Indique el total de activos bajo gestión  sujetos a una estrategia de integración ASG a fecha de 31/12/2018 (en miles de euros)</t>
  </si>
  <si>
    <t>Indique el total de activos bajo gestión responsable sujetos a una estrategia Best-in-Class a fecha de 31/12/2018 (en miles de euros)</t>
  </si>
  <si>
    <t>En el caso de que tenga inversiones con impacto social y/o ambiental. Indique el total de activos bajo gestión sujetos a una estrategia de inversión de impacto a fecha de 31/12/2018                  (miles de euros)</t>
  </si>
  <si>
    <t>Indique el total de activos bajo gestión responsable sujetos a una estrategia Engagement a fecha de 31/12/2018 (en miles de euros)</t>
  </si>
  <si>
    <t>Activos bajo gestión (miles de euros) en productos ISR</t>
  </si>
  <si>
    <t xml:space="preserve">Activos bajo gestión (miles de euros) por cada estrategia </t>
  </si>
  <si>
    <t>Activos bajo gestión (miles de euros)</t>
  </si>
  <si>
    <t xml:space="preserve">Activos bajo Gestión pertenecientes a productos de inversión (en miles de euros) en los cuales se aplica alguna de las estrategias ISR.  
NO INCLUIR PATRIMONIOS DE FONDOS GENERALISTAS. ESTOS YA ESTÁN CUBIERTOS EN LA PESTAÑA 3.  </t>
  </si>
  <si>
    <t>Activos bajo Gestión (miles de euros)</t>
  </si>
  <si>
    <t>Incluir en esta sección la asignación de activos únicamente de los productos ASG referenciados en la pestaña número 4</t>
  </si>
  <si>
    <t xml:space="preserve">Total de activos de la organización a 31/12/2018 en miles de euros (para entidades internacionales, incluir únicamente los activos gestionados en España) </t>
  </si>
  <si>
    <t xml:space="preserve">Esta sección concierne a los productos de inversión (fondos, pensiones, mandatos etc.) con criterios ASG,  comercializados en España. Para las entidades internacionales únicamente incluir los patrimonios de inversores nacionales. </t>
  </si>
  <si>
    <t>Renta Variable</t>
  </si>
  <si>
    <t>Renta Fija</t>
  </si>
  <si>
    <t>Renta Mixta</t>
  </si>
  <si>
    <r>
      <t xml:space="preserve">Esta parte del cuestionario esta </t>
    </r>
    <r>
      <rPr>
        <b/>
        <sz val="11"/>
        <color theme="1"/>
        <rFont val="Verdana"/>
        <family val="2"/>
      </rPr>
      <t>destinada a los gestores y propietarios de activos los cuales aplican criterios ASG a nivel institucional para toda clase de productos (mainstream e ISR)</t>
    </r>
    <r>
      <rPr>
        <sz val="11"/>
        <color theme="1"/>
        <rFont val="Verdana"/>
        <family val="2"/>
      </rPr>
      <t xml:space="preserve">. Los gestores de activos que aplican los criterios ASG únicamente a sus productos ISR deben rellenar directamente la pestaña 4. Las instituciones internacionales únicamente deben incluir los activos gestionados en España. </t>
    </r>
  </si>
  <si>
    <t>Plan de acción CE</t>
  </si>
  <si>
    <t>Taxonomía</t>
  </si>
  <si>
    <t>Etiquetas y estandares basados en la taxonomía</t>
  </si>
  <si>
    <t>Adaptación del Ecolabel europeo</t>
  </si>
  <si>
    <t xml:space="preserve"> ¿Cuál cree que serán las acciones clave del Plan de Acción sobre Finanzas Sostneible de la CE? (cree un ranking del 1 al 8 siendo 1 el factor más importante):</t>
  </si>
  <si>
    <t>Bencnhmarks enfocados en la descarbonización de la economía</t>
  </si>
  <si>
    <t>Divulgación  y deberes de los inversores</t>
  </si>
  <si>
    <t>Asesoramiento financiero en materia ASG</t>
  </si>
  <si>
    <t>Transparencia en el reporte corporativo no-financiero</t>
  </si>
  <si>
    <t>Integrar la sostenibilidad en la gestión del riesgo</t>
  </si>
  <si>
    <t>Parte 3: Activos bajo gestión ASG a nivel institucional</t>
  </si>
  <si>
    <t>Derechos laborales</t>
  </si>
  <si>
    <t>Principios y derechos fundamentales en el trabajo de la OIT</t>
  </si>
  <si>
    <t>Deber Fiduciario/ Responsabilidad con el cliente</t>
  </si>
  <si>
    <t xml:space="preserve">¿Cuál es el motivo por el que oferta inversiones de impacto? 
Ordene por orden de importancia de 1 a 9, donde 1 es el más importante. 
Si alguna de las razones no se le aplica déjela en blanco. </t>
  </si>
  <si>
    <t xml:space="preserve">¿Qué factores le impiden realizar más inversiones de impacto?
Ordene por orden de importancia de 1 a 6, donde 1 es el más importante. 
Si alguna de las razones no se le aplica déjela en blanco. </t>
  </si>
  <si>
    <t xml:space="preserve">Esta sección incluye algunas preguntas cualitativas sobre cambio climático, factores clave, y sobre el fomento del desarrollo de las inversiones sostenibles. Estas preguntas pretenden conocer la percepción que tienen los diferentes agentes del mercado financiero sobre el estado de la ISR a nivel nacional. </t>
  </si>
  <si>
    <t>Transición  Justa a una economía de bajo carbono</t>
  </si>
  <si>
    <t>Acuerdo de París</t>
  </si>
  <si>
    <t>¿Qué tipo/s de inversión de impacto realiza?
(miles de euros)</t>
  </si>
  <si>
    <t xml:space="preserve"> BEPS de la OCDE/G-20 (Fiscalidad)</t>
  </si>
  <si>
    <t xml:space="preserve"> BEPS de la OCDE/G20 (Fiscalidad)</t>
  </si>
  <si>
    <t>Código de conducta</t>
  </si>
  <si>
    <t>Directrices de inversión propias</t>
  </si>
  <si>
    <t xml:space="preserve">¿En qué porcentaje de su porfolio ejecutó sus derechos de voto en 2018? </t>
  </si>
  <si>
    <t>¿Qué porcentaje de sus acciones de engagement finalizaron en acciones de voto en 2018?</t>
  </si>
  <si>
    <t>Metodología de medición de activos ISR a nivel institucional (hoja 3)</t>
  </si>
  <si>
    <t>Metodología de medición de los productos ISR (hoja 4)</t>
  </si>
  <si>
    <t>Parte 7: Percepción sobre el mercado ISR: Cuestiones cualitativas sobre el cambio climático, los factores clave y el desarrollo de la ISR</t>
  </si>
  <si>
    <t>Parte 8: Evaluación</t>
  </si>
  <si>
    <t>Parte 6: Proceso de análisis ASG</t>
  </si>
  <si>
    <t>Esta sección incluye información del equipo de análisis y gestión ASG así como sobre su proceso de análisis ASG</t>
  </si>
  <si>
    <t>Equipo de análisis y gestión ASG</t>
  </si>
  <si>
    <t>Dedicación a tiempo completo</t>
  </si>
  <si>
    <t>Dedicación a tiempo parcial</t>
  </si>
  <si>
    <t>Número de personas dedicadas al análisis ASG</t>
  </si>
  <si>
    <t>Número de personas dedicadas a la gestión de productos ASG</t>
  </si>
  <si>
    <t>¿Cuántos proveedores de información ASG utiliza? (Número)</t>
  </si>
  <si>
    <t>¿Cuántos proxy advisors utiliza? (Número)</t>
  </si>
  <si>
    <t>¿Qué porcentaje de sus decisiones de voto siguen el consejo de los proxy advisors? (%)</t>
  </si>
  <si>
    <t>¿Útiliza los ratings ASG que le facilitan los proveedores o por el contrario análiza los datos internamente?</t>
  </si>
  <si>
    <t>¿Tiene una política de Best-in-Class formal?</t>
  </si>
  <si>
    <t>¿Cuántas campañas de Engagement ha llevado a cabo durante el 2018?</t>
  </si>
  <si>
    <t>¿Sobre que temas tratarón sus campañas de Engagement? (número de campañas)</t>
  </si>
  <si>
    <t>Temas de gobernanza</t>
  </si>
  <si>
    <t>¿Publican los resultados de sus campañas de Engagement?</t>
  </si>
  <si>
    <t>Si la respuesta es afirmativa facilte el enlace a su informe</t>
  </si>
  <si>
    <t>¿Tiene una política de Integración  formal?</t>
  </si>
  <si>
    <t>¿Tiene una política de Screening  formal?</t>
  </si>
  <si>
    <t>¿Tiene una política de impacto  formal?</t>
  </si>
  <si>
    <r>
      <t xml:space="preserve">Indique el total de activos bajo gestión sujetos a una estrategia de </t>
    </r>
    <r>
      <rPr>
        <u/>
        <sz val="11"/>
        <color theme="1"/>
        <rFont val="Verdana"/>
        <family val="2"/>
      </rPr>
      <t xml:space="preserve">voto delegado </t>
    </r>
    <r>
      <rPr>
        <sz val="11"/>
        <color theme="1"/>
        <rFont val="Verdana"/>
        <family val="2"/>
      </rPr>
      <t>a fecha de 31/12/2018       (en miles de euros)</t>
    </r>
  </si>
  <si>
    <r>
      <t xml:space="preserve">Indique el total de activos bajo gestión sujetos a una estrategia de </t>
    </r>
    <r>
      <rPr>
        <u/>
        <sz val="11"/>
        <color theme="1"/>
        <rFont val="Verdana"/>
        <family val="2"/>
      </rPr>
      <t>voto</t>
    </r>
    <r>
      <rPr>
        <sz val="11"/>
        <color theme="1"/>
        <rFont val="Verdana"/>
        <family val="2"/>
      </rPr>
      <t xml:space="preserve"> a fecha de 31/12/2018       (en miles de euros)</t>
    </r>
  </si>
  <si>
    <t>¿Qué porcentaje de sus acciones de voto se llevan a cabo por delegación del voto?</t>
  </si>
  <si>
    <t>¿En qué porcentaje utiliza proxy advisors? (0% si no utiliza proxys)</t>
  </si>
  <si>
    <t>¿Publican el sentido de sus votaciones?</t>
  </si>
  <si>
    <t>Si la respuesta es afirmativa facilite un enlace</t>
  </si>
  <si>
    <t>Estudio Spainsif 2018</t>
  </si>
  <si>
    <t>Estudio Eurosif 2018</t>
  </si>
  <si>
    <t>Estudio GSIA 2016</t>
  </si>
  <si>
    <t>Guia de la ISR</t>
  </si>
  <si>
    <t>¿En que país esta basado el equipo de analistas ASG?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</si>
</sst>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2]\ #,##0.00"/>
    <numFmt numFmtId="165" formatCode="#,##0.0#\ &quot;Mio.&quot;"/>
  </numFmts>
  <fonts count="43" x14ac:knownFonts="1">
    <font>
      <sz val="11"/>
      <color theme="1"/>
      <name val="Rockwell"/>
      <family val="2"/>
      <scheme val="minor"/>
    </font>
    <font>
      <sz val="10"/>
      <name val="Verdana"/>
      <family val="2"/>
    </font>
    <font>
      <sz val="14"/>
      <name val="Verdana"/>
      <family val="2"/>
    </font>
    <font>
      <b/>
      <sz val="10"/>
      <name val="Verdana"/>
      <family val="2"/>
    </font>
    <font>
      <u/>
      <sz val="8.5"/>
      <color indexed="12"/>
      <name val="Arial"/>
      <family val="2"/>
    </font>
    <font>
      <u/>
      <sz val="10"/>
      <color indexed="10"/>
      <name val="Verdana"/>
      <family val="2"/>
    </font>
    <font>
      <b/>
      <sz val="10"/>
      <color indexed="10"/>
      <name val="Verdana"/>
      <family val="2"/>
    </font>
    <font>
      <b/>
      <sz val="14"/>
      <name val="Verdana"/>
      <family val="2"/>
    </font>
    <font>
      <sz val="11"/>
      <color theme="1"/>
      <name val="Rockwell"/>
      <family val="2"/>
      <scheme val="minor"/>
    </font>
    <font>
      <b/>
      <sz val="11"/>
      <color theme="1"/>
      <name val="Rockwell"/>
      <family val="2"/>
      <scheme val="minor"/>
    </font>
    <font>
      <sz val="10"/>
      <color theme="1"/>
      <name val="Verdana"/>
      <family val="2"/>
    </font>
    <font>
      <sz val="10"/>
      <color theme="4" tint="-0.249977111117893"/>
      <name val="Verdana"/>
      <family val="2"/>
    </font>
    <font>
      <b/>
      <sz val="10"/>
      <color theme="1"/>
      <name val="Verdana"/>
      <family val="2"/>
    </font>
    <font>
      <sz val="11"/>
      <name val="Rockwell"/>
      <family val="2"/>
      <scheme val="minor"/>
    </font>
    <font>
      <b/>
      <sz val="16"/>
      <color theme="1"/>
      <name val="Rockwell"/>
      <family val="2"/>
      <scheme val="minor"/>
    </font>
    <font>
      <b/>
      <sz val="14"/>
      <color theme="1"/>
      <name val="Rockwell"/>
      <family val="2"/>
      <scheme val="minor"/>
    </font>
    <font>
      <sz val="11"/>
      <color theme="1"/>
      <name val="Verdana"/>
      <family val="2"/>
    </font>
    <font>
      <sz val="9"/>
      <color theme="1"/>
      <name val="Verdana"/>
      <family val="2"/>
    </font>
    <font>
      <b/>
      <sz val="9"/>
      <name val="Verdana"/>
      <family val="2"/>
    </font>
    <font>
      <sz val="9"/>
      <name val="Verdana"/>
      <family val="2"/>
    </font>
    <font>
      <b/>
      <sz val="9"/>
      <color theme="1"/>
      <name val="Verdana"/>
      <family val="2"/>
    </font>
    <font>
      <sz val="9"/>
      <color theme="4" tint="0.79998168889431442"/>
      <name val="Verdana"/>
      <family val="2"/>
    </font>
    <font>
      <b/>
      <sz val="9"/>
      <color rgb="FFFF0000"/>
      <name val="Verdana"/>
      <family val="2"/>
    </font>
    <font>
      <b/>
      <sz val="14"/>
      <color indexed="9"/>
      <name val="Verdana"/>
      <family val="2"/>
    </font>
    <font>
      <b/>
      <sz val="18"/>
      <color theme="3"/>
      <name val="Rockwell"/>
      <family val="2"/>
      <scheme val="major"/>
    </font>
    <font>
      <sz val="11"/>
      <color theme="0"/>
      <name val="Rockwell"/>
      <family val="2"/>
      <scheme val="minor"/>
    </font>
    <font>
      <b/>
      <sz val="10"/>
      <color rgb="FFFF0000"/>
      <name val="Verdana"/>
      <family val="2"/>
    </font>
    <font>
      <sz val="9"/>
      <color theme="1"/>
      <name val="Rockwell"/>
      <family val="2"/>
      <scheme val="minor"/>
    </font>
    <font>
      <b/>
      <sz val="11"/>
      <color theme="1"/>
      <name val="Rockwell"/>
      <family val="1"/>
      <scheme val="minor"/>
    </font>
    <font>
      <sz val="11"/>
      <color theme="1"/>
      <name val="Rockwell"/>
      <family val="1"/>
      <scheme val="minor"/>
    </font>
    <font>
      <b/>
      <sz val="14"/>
      <color theme="1"/>
      <name val="Verdana"/>
      <family val="2"/>
    </font>
    <font>
      <sz val="11"/>
      <color rgb="FFFF0000"/>
      <name val="Verdana"/>
      <family val="2"/>
    </font>
    <font>
      <b/>
      <sz val="11"/>
      <color theme="1"/>
      <name val="Verdana"/>
      <family val="2"/>
    </font>
    <font>
      <b/>
      <u/>
      <sz val="11"/>
      <color theme="1"/>
      <name val="Verdana"/>
      <family val="2"/>
    </font>
    <font>
      <sz val="11"/>
      <color theme="0"/>
      <name val="Verdana"/>
      <family val="2"/>
    </font>
    <font>
      <b/>
      <sz val="11"/>
      <name val="Verdana"/>
      <family val="2"/>
    </font>
    <font>
      <sz val="11"/>
      <name val="Verdana"/>
      <family val="2"/>
    </font>
    <font>
      <u/>
      <sz val="11"/>
      <color theme="1"/>
      <name val="Rockwell"/>
      <family val="2"/>
      <scheme val="minor"/>
    </font>
    <font>
      <sz val="10"/>
      <color theme="1"/>
      <name val="Rockwell"/>
      <family val="2"/>
      <scheme val="minor"/>
    </font>
    <font>
      <b/>
      <u/>
      <sz val="12"/>
      <color theme="1"/>
      <name val="Verdana"/>
      <family val="2"/>
    </font>
    <font>
      <b/>
      <u/>
      <sz val="11"/>
      <color theme="1"/>
      <name val="Arial"/>
      <family val="2"/>
    </font>
    <font>
      <u/>
      <sz val="11"/>
      <color theme="1"/>
      <name val="Verdana"/>
      <family val="2"/>
    </font>
    <font>
      <sz val="11"/>
      <color rgb="FF0000FF"/>
      <name val="Rockwell"/>
      <family val="2"/>
      <scheme val="minor"/>
    </font>
  </fonts>
  <fills count="1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patternFill>
    </fill>
    <fill>
      <patternFill patternType="solid">
        <fgColor theme="4" tint="0.79998168889431442"/>
        <bgColor indexed="65"/>
      </patternFill>
    </fill>
    <fill>
      <patternFill patternType="solid">
        <fgColor theme="6"/>
        <bgColor indexed="64"/>
      </patternFill>
    </fill>
    <fill>
      <patternFill patternType="solid">
        <fgColor theme="8" tint="-0.249977111117893"/>
        <bgColor indexed="64"/>
      </patternFill>
    </fill>
    <fill>
      <patternFill patternType="solid">
        <fgColor rgb="FFFFDDDD"/>
        <bgColor indexed="64"/>
      </patternFill>
    </fill>
    <fill>
      <patternFill patternType="solid">
        <fgColor rgb="FFFF9999"/>
        <bgColor indexed="64"/>
      </patternFill>
    </fill>
    <fill>
      <patternFill patternType="solid">
        <fgColor theme="0" tint="-4.9989318521683403E-2"/>
        <bgColor indexed="64"/>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s>
  <cellStyleXfs count="7">
    <xf numFmtId="0" fontId="0" fillId="0" borderId="0"/>
    <xf numFmtId="0" fontId="4" fillId="0" borderId="0" applyNumberFormat="0" applyFill="0" applyBorder="0" applyAlignment="0" applyProtection="0">
      <alignment vertical="top"/>
      <protection locked="0"/>
    </xf>
    <xf numFmtId="9" fontId="8" fillId="0" borderId="0" applyFont="0" applyFill="0" applyBorder="0" applyAlignment="0" applyProtection="0"/>
    <xf numFmtId="0" fontId="24" fillId="0" borderId="0" applyNumberFormat="0" applyFill="0" applyBorder="0" applyAlignment="0" applyProtection="0"/>
    <xf numFmtId="0" fontId="25" fillId="9" borderId="0" applyNumberFormat="0" applyBorder="0" applyAlignment="0" applyProtection="0"/>
    <xf numFmtId="0" fontId="8" fillId="10" borderId="0" applyNumberFormat="0" applyBorder="0" applyAlignment="0" applyProtection="0"/>
    <xf numFmtId="43" fontId="8" fillId="0" borderId="0" applyFont="0" applyFill="0" applyBorder="0" applyAlignment="0" applyProtection="0"/>
  </cellStyleXfs>
  <cellXfs count="493">
    <xf numFmtId="0" fontId="0" fillId="0" borderId="0" xfId="0"/>
    <xf numFmtId="0" fontId="14" fillId="3" borderId="0" xfId="0" applyFont="1" applyFill="1"/>
    <xf numFmtId="0" fontId="9" fillId="5" borderId="0" xfId="0" applyFont="1" applyFill="1"/>
    <xf numFmtId="0" fontId="0" fillId="5" borderId="0" xfId="0" applyFill="1"/>
    <xf numFmtId="0" fontId="0" fillId="3" borderId="0" xfId="0" applyFill="1"/>
    <xf numFmtId="0" fontId="0" fillId="7" borderId="0" xfId="0" applyFill="1"/>
    <xf numFmtId="164" fontId="0" fillId="7" borderId="0" xfId="0" applyNumberFormat="1" applyFill="1"/>
    <xf numFmtId="164" fontId="0" fillId="3" borderId="0" xfId="0" applyNumberFormat="1" applyFill="1"/>
    <xf numFmtId="0" fontId="0" fillId="8" borderId="0" xfId="0" applyFill="1"/>
    <xf numFmtId="0" fontId="10" fillId="3" borderId="0" xfId="0" applyFont="1" applyFill="1" applyAlignment="1">
      <alignment wrapText="1"/>
    </xf>
    <xf numFmtId="164" fontId="0" fillId="8" borderId="0" xfId="0" applyNumberFormat="1" applyFill="1"/>
    <xf numFmtId="0" fontId="15" fillId="7" borderId="0" xfId="0" applyFont="1" applyFill="1" applyAlignment="1">
      <alignment horizontal="center" vertical="top" textRotation="180"/>
    </xf>
    <xf numFmtId="0" fontId="15" fillId="7" borderId="0" xfId="0" applyFont="1" applyFill="1" applyAlignment="1">
      <alignment vertical="top" textRotation="180"/>
    </xf>
    <xf numFmtId="0" fontId="9" fillId="3" borderId="0" xfId="0" applyFont="1" applyFill="1"/>
    <xf numFmtId="0" fontId="10" fillId="0" borderId="0" xfId="0" applyFont="1"/>
    <xf numFmtId="0" fontId="28" fillId="0" borderId="0" xfId="0" applyFont="1"/>
    <xf numFmtId="164" fontId="0" fillId="7" borderId="0" xfId="0" applyNumberFormat="1" applyFill="1" applyAlignment="1">
      <alignment horizontal="center"/>
    </xf>
    <xf numFmtId="2" fontId="0" fillId="7" borderId="0" xfId="0" applyNumberFormat="1" applyFill="1" applyAlignment="1">
      <alignment horizontal="center"/>
    </xf>
    <xf numFmtId="0" fontId="28" fillId="3" borderId="0" xfId="0" applyFont="1" applyFill="1"/>
    <xf numFmtId="0" fontId="29" fillId="7" borderId="0" xfId="0" applyFont="1" applyFill="1" applyAlignment="1">
      <alignment wrapText="1"/>
    </xf>
    <xf numFmtId="0" fontId="29" fillId="7" borderId="0" xfId="0" applyFont="1" applyFill="1"/>
    <xf numFmtId="0" fontId="28" fillId="7" borderId="0" xfId="0" applyFont="1" applyFill="1"/>
    <xf numFmtId="2" fontId="19" fillId="2" borderId="30" xfId="0" applyNumberFormat="1" applyFont="1" applyFill="1" applyBorder="1" applyAlignment="1">
      <alignment horizontal="center" vertical="center"/>
    </xf>
    <xf numFmtId="2" fontId="19" fillId="2" borderId="31" xfId="0" applyNumberFormat="1" applyFont="1" applyFill="1" applyBorder="1" applyAlignment="1">
      <alignment horizontal="center" vertical="center"/>
    </xf>
    <xf numFmtId="2" fontId="19" fillId="2" borderId="18" xfId="0" applyNumberFormat="1" applyFont="1" applyFill="1" applyBorder="1" applyAlignment="1">
      <alignment horizontal="center" vertical="center"/>
    </xf>
    <xf numFmtId="2" fontId="19" fillId="2" borderId="21" xfId="0" applyNumberFormat="1" applyFont="1" applyFill="1" applyBorder="1" applyAlignment="1">
      <alignment horizontal="center" vertical="center"/>
    </xf>
    <xf numFmtId="0" fontId="28" fillId="7" borderId="0" xfId="0" applyFont="1" applyFill="1" applyAlignment="1">
      <alignment wrapText="1"/>
    </xf>
    <xf numFmtId="0" fontId="29" fillId="7" borderId="17" xfId="0" applyFont="1" applyFill="1" applyBorder="1" applyAlignment="1">
      <alignment horizontal="left"/>
    </xf>
    <xf numFmtId="0" fontId="0" fillId="7" borderId="17" xfId="0" applyFill="1" applyBorder="1" applyAlignment="1">
      <alignment horizontal="left"/>
    </xf>
    <xf numFmtId="0" fontId="28" fillId="7" borderId="17" xfId="0" applyFont="1" applyFill="1" applyBorder="1"/>
    <xf numFmtId="0" fontId="28" fillId="7" borderId="17" xfId="0" applyFont="1" applyFill="1" applyBorder="1" applyAlignment="1">
      <alignment horizontal="left"/>
    </xf>
    <xf numFmtId="0" fontId="28" fillId="8" borderId="0" xfId="0" applyFont="1" applyFill="1"/>
    <xf numFmtId="2" fontId="0" fillId="7" borderId="17" xfId="0" applyNumberFormat="1" applyFill="1" applyBorder="1" applyAlignment="1">
      <alignment horizontal="center"/>
    </xf>
    <xf numFmtId="0" fontId="0" fillId="7" borderId="17" xfId="0" applyFill="1" applyBorder="1" applyAlignment="1">
      <alignment horizontal="center"/>
    </xf>
    <xf numFmtId="2" fontId="19" fillId="2" borderId="54" xfId="0" applyNumberFormat="1" applyFont="1" applyFill="1" applyBorder="1" applyAlignment="1">
      <alignment horizontal="center" vertical="center"/>
    </xf>
    <xf numFmtId="2" fontId="19" fillId="2" borderId="45" xfId="0" applyNumberFormat="1" applyFont="1" applyFill="1" applyBorder="1" applyAlignment="1">
      <alignment horizontal="center" vertical="center"/>
    </xf>
    <xf numFmtId="0" fontId="0" fillId="11" borderId="0" xfId="0" applyFill="1"/>
    <xf numFmtId="0" fontId="28" fillId="11" borderId="0" xfId="0" applyFont="1" applyFill="1"/>
    <xf numFmtId="2" fontId="19" fillId="2" borderId="55" xfId="0" applyNumberFormat="1" applyFont="1" applyFill="1" applyBorder="1" applyAlignment="1">
      <alignment horizontal="center" vertical="center"/>
    </xf>
    <xf numFmtId="0" fontId="0" fillId="11" borderId="17" xfId="0" applyFill="1" applyBorder="1"/>
    <xf numFmtId="2" fontId="0" fillId="11" borderId="17" xfId="0" applyNumberFormat="1" applyFill="1" applyBorder="1" applyAlignment="1">
      <alignment horizontal="center"/>
    </xf>
    <xf numFmtId="16" fontId="28" fillId="11" borderId="0" xfId="0" applyNumberFormat="1" applyFont="1" applyFill="1"/>
    <xf numFmtId="0" fontId="0" fillId="12" borderId="0" xfId="0" applyFill="1"/>
    <xf numFmtId="16" fontId="28" fillId="12" borderId="0" xfId="0" applyNumberFormat="1" applyFont="1" applyFill="1"/>
    <xf numFmtId="0" fontId="28" fillId="12" borderId="0" xfId="0" applyFont="1" applyFill="1"/>
    <xf numFmtId="1" fontId="0" fillId="11" borderId="17" xfId="0" applyNumberFormat="1" applyFill="1" applyBorder="1" applyAlignment="1">
      <alignment horizontal="center"/>
    </xf>
    <xf numFmtId="0" fontId="0" fillId="11" borderId="17" xfId="0" applyFill="1" applyBorder="1" applyAlignment="1">
      <alignment horizontal="left"/>
    </xf>
    <xf numFmtId="0" fontId="0" fillId="12" borderId="0" xfId="0" applyFill="1" applyAlignment="1">
      <alignment horizontal="center"/>
    </xf>
    <xf numFmtId="0" fontId="0" fillId="12" borderId="17" xfId="0" applyFill="1" applyBorder="1"/>
    <xf numFmtId="0" fontId="0" fillId="12" borderId="17" xfId="0" applyFill="1" applyBorder="1" applyAlignment="1">
      <alignment horizontal="center"/>
    </xf>
    <xf numFmtId="0" fontId="0" fillId="12" borderId="17" xfId="0" applyFill="1" applyBorder="1" applyAlignment="1">
      <alignment horizontal="left"/>
    </xf>
    <xf numFmtId="0" fontId="0" fillId="8" borderId="17" xfId="0" applyFill="1" applyBorder="1"/>
    <xf numFmtId="2" fontId="0" fillId="8" borderId="17" xfId="0" applyNumberFormat="1" applyFill="1" applyBorder="1" applyAlignment="1">
      <alignment horizontal="center"/>
    </xf>
    <xf numFmtId="0" fontId="0" fillId="4" borderId="17" xfId="0" applyFill="1" applyBorder="1"/>
    <xf numFmtId="0" fontId="13" fillId="4" borderId="17" xfId="0" applyFont="1" applyFill="1" applyBorder="1" applyAlignment="1">
      <alignment horizontal="center" wrapText="1"/>
    </xf>
    <xf numFmtId="0" fontId="13" fillId="4" borderId="17" xfId="0" applyFont="1" applyFill="1" applyBorder="1" applyAlignment="1">
      <alignment horizontal="center"/>
    </xf>
    <xf numFmtId="2" fontId="13" fillId="4" borderId="17" xfId="0" applyNumberFormat="1" applyFont="1" applyFill="1" applyBorder="1" applyAlignment="1">
      <alignment horizontal="center"/>
    </xf>
    <xf numFmtId="0" fontId="0" fillId="6" borderId="17" xfId="0" applyFill="1" applyBorder="1"/>
    <xf numFmtId="0" fontId="0" fillId="6" borderId="17" xfId="0" applyFill="1" applyBorder="1" applyAlignment="1">
      <alignment horizontal="center"/>
    </xf>
    <xf numFmtId="49" fontId="13" fillId="6" borderId="17" xfId="0" applyNumberFormat="1" applyFont="1" applyFill="1" applyBorder="1" applyAlignment="1">
      <alignment horizontal="center"/>
    </xf>
    <xf numFmtId="2" fontId="0" fillId="6" borderId="17" xfId="0" applyNumberFormat="1" applyFill="1" applyBorder="1" applyAlignment="1">
      <alignment horizontal="center"/>
    </xf>
    <xf numFmtId="0" fontId="0" fillId="7" borderId="17" xfId="0" applyFill="1" applyBorder="1"/>
    <xf numFmtId="0" fontId="29" fillId="7" borderId="17" xfId="0" applyFont="1" applyFill="1" applyBorder="1"/>
    <xf numFmtId="2" fontId="29" fillId="7" borderId="17" xfId="0" applyNumberFormat="1" applyFont="1" applyFill="1" applyBorder="1" applyAlignment="1">
      <alignment horizontal="left"/>
    </xf>
    <xf numFmtId="0" fontId="29" fillId="7" borderId="17" xfId="0" applyFont="1" applyFill="1" applyBorder="1" applyAlignment="1">
      <alignment wrapText="1"/>
    </xf>
    <xf numFmtId="0" fontId="28" fillId="7" borderId="17" xfId="0" applyFont="1" applyFill="1" applyBorder="1" applyAlignment="1">
      <alignment horizontal="center"/>
    </xf>
    <xf numFmtId="0" fontId="0" fillId="7" borderId="17" xfId="0" applyFill="1" applyBorder="1" applyAlignment="1">
      <alignment horizontal="center" wrapText="1"/>
    </xf>
    <xf numFmtId="0" fontId="0" fillId="7" borderId="17" xfId="0" quotePrefix="1" applyFill="1" applyBorder="1" applyAlignment="1">
      <alignment horizontal="center" wrapText="1"/>
    </xf>
    <xf numFmtId="2" fontId="19" fillId="2" borderId="10" xfId="0" applyNumberFormat="1" applyFont="1" applyFill="1" applyBorder="1" applyAlignment="1">
      <alignment horizontal="center" vertical="center"/>
    </xf>
    <xf numFmtId="0" fontId="10" fillId="2" borderId="12" xfId="0" applyFont="1" applyFill="1" applyBorder="1"/>
    <xf numFmtId="0" fontId="10" fillId="2" borderId="13" xfId="0" applyFont="1" applyFill="1" applyBorder="1"/>
    <xf numFmtId="0" fontId="10" fillId="2" borderId="14" xfId="0" applyFont="1" applyFill="1" applyBorder="1"/>
    <xf numFmtId="0" fontId="0" fillId="13" borderId="0" xfId="0" applyFill="1"/>
    <xf numFmtId="0" fontId="1" fillId="13" borderId="0" xfId="0" applyFont="1" applyFill="1" applyAlignment="1">
      <alignment vertical="center"/>
    </xf>
    <xf numFmtId="0" fontId="16" fillId="13" borderId="0" xfId="0" applyFont="1" applyFill="1"/>
    <xf numFmtId="0" fontId="2" fillId="13" borderId="0" xfId="0" applyFont="1" applyFill="1" applyAlignment="1">
      <alignment horizontal="center" vertical="center"/>
    </xf>
    <xf numFmtId="0" fontId="7" fillId="13" borderId="7" xfId="0" applyFont="1" applyFill="1" applyBorder="1" applyAlignment="1">
      <alignment horizontal="center" vertical="center" wrapText="1"/>
    </xf>
    <xf numFmtId="0" fontId="7" fillId="13" borderId="0" xfId="0" applyFont="1" applyFill="1" applyAlignment="1">
      <alignment horizontal="center" vertical="center" wrapText="1"/>
    </xf>
    <xf numFmtId="0" fontId="7" fillId="13" borderId="8" xfId="0" applyFont="1" applyFill="1" applyBorder="1" applyAlignment="1">
      <alignment horizontal="center" vertical="center" wrapText="1"/>
    </xf>
    <xf numFmtId="0" fontId="24" fillId="13" borderId="0" xfId="3" applyFill="1"/>
    <xf numFmtId="0" fontId="0" fillId="13" borderId="0" xfId="0" applyFill="1" applyAlignment="1">
      <alignment wrapText="1"/>
    </xf>
    <xf numFmtId="0" fontId="2" fillId="13" borderId="7" xfId="0" applyFont="1" applyFill="1" applyBorder="1" applyAlignment="1">
      <alignment horizontal="center" vertical="center" wrapText="1"/>
    </xf>
    <xf numFmtId="0" fontId="2" fillId="13" borderId="0" xfId="0" applyFont="1" applyFill="1" applyAlignment="1">
      <alignment horizontal="center" vertical="center" wrapText="1"/>
    </xf>
    <xf numFmtId="0" fontId="2" fillId="13" borderId="8" xfId="0" applyFont="1" applyFill="1" applyBorder="1" applyAlignment="1">
      <alignment horizontal="center" vertical="center" wrapText="1"/>
    </xf>
    <xf numFmtId="0" fontId="1" fillId="13" borderId="0" xfId="0" applyFont="1" applyFill="1" applyAlignment="1">
      <alignment horizontal="left" vertical="center"/>
    </xf>
    <xf numFmtId="0" fontId="1" fillId="13" borderId="4" xfId="0" applyFont="1" applyFill="1" applyBorder="1" applyAlignment="1">
      <alignment horizontal="justify" vertical="justify" wrapText="1"/>
    </xf>
    <xf numFmtId="0" fontId="1" fillId="13" borderId="5" xfId="0" applyFont="1" applyFill="1" applyBorder="1" applyAlignment="1">
      <alignment horizontal="justify" vertical="justify" wrapText="1"/>
    </xf>
    <xf numFmtId="0" fontId="1" fillId="13" borderId="6" xfId="0" applyFont="1" applyFill="1" applyBorder="1" applyAlignment="1">
      <alignment horizontal="justify" vertical="justify" wrapText="1"/>
    </xf>
    <xf numFmtId="0" fontId="3" fillId="13" borderId="7" xfId="0" applyFont="1" applyFill="1" applyBorder="1" applyAlignment="1">
      <alignment horizontal="left" vertical="justify"/>
    </xf>
    <xf numFmtId="0" fontId="3" fillId="13" borderId="0" xfId="0" applyFont="1" applyFill="1" applyAlignment="1">
      <alignment horizontal="left" vertical="justify"/>
    </xf>
    <xf numFmtId="49" fontId="1" fillId="13" borderId="7" xfId="0" applyNumberFormat="1" applyFont="1" applyFill="1" applyBorder="1" applyAlignment="1">
      <alignment horizontal="justify" vertical="center"/>
    </xf>
    <xf numFmtId="49" fontId="1" fillId="13" borderId="0" xfId="0" applyNumberFormat="1" applyFont="1" applyFill="1" applyAlignment="1">
      <alignment horizontal="justify" vertical="center"/>
    </xf>
    <xf numFmtId="49" fontId="1" fillId="13" borderId="8" xfId="0" applyNumberFormat="1" applyFont="1" applyFill="1" applyBorder="1" applyAlignment="1">
      <alignment horizontal="justify" vertical="center"/>
    </xf>
    <xf numFmtId="49" fontId="5" fillId="13" borderId="0" xfId="1" applyNumberFormat="1" applyFont="1" applyFill="1" applyAlignment="1" applyProtection="1">
      <alignment vertical="center"/>
    </xf>
    <xf numFmtId="0" fontId="10" fillId="13" borderId="0" xfId="0" applyFont="1" applyFill="1" applyAlignment="1">
      <alignment horizontal="center" vertical="center"/>
    </xf>
    <xf numFmtId="0" fontId="0" fillId="13" borderId="0" xfId="0" applyFill="1" applyAlignment="1">
      <alignment horizontal="right"/>
    </xf>
    <xf numFmtId="0" fontId="9" fillId="14" borderId="60" xfId="0" applyFont="1" applyFill="1" applyBorder="1"/>
    <xf numFmtId="0" fontId="0" fillId="13" borderId="60" xfId="0" applyFill="1" applyBorder="1" applyAlignment="1">
      <alignment wrapText="1"/>
    </xf>
    <xf numFmtId="0" fontId="9" fillId="14" borderId="60" xfId="0" applyFont="1" applyFill="1" applyBorder="1" applyAlignment="1">
      <alignment wrapText="1"/>
    </xf>
    <xf numFmtId="0" fontId="9" fillId="14" borderId="60" xfId="0" applyFont="1" applyFill="1" applyBorder="1" applyAlignment="1">
      <alignment vertical="top"/>
    </xf>
    <xf numFmtId="0" fontId="13" fillId="13" borderId="47" xfId="0" applyFont="1" applyFill="1" applyBorder="1" applyAlignment="1">
      <alignment wrapText="1"/>
    </xf>
    <xf numFmtId="0" fontId="23" fillId="13" borderId="0" xfId="0" applyFont="1" applyFill="1" applyAlignment="1">
      <alignment vertical="center" wrapText="1"/>
    </xf>
    <xf numFmtId="0" fontId="17" fillId="13" borderId="0" xfId="0" applyFont="1" applyFill="1" applyAlignment="1">
      <alignment horizontal="center" vertical="center"/>
    </xf>
    <xf numFmtId="0" fontId="17" fillId="13" borderId="0" xfId="0" applyFont="1" applyFill="1"/>
    <xf numFmtId="0" fontId="12" fillId="13" borderId="0" xfId="0" applyFont="1" applyFill="1" applyAlignment="1">
      <alignment horizontal="center" vertical="center"/>
    </xf>
    <xf numFmtId="0" fontId="20" fillId="13" borderId="0" xfId="0" applyFont="1" applyFill="1" applyAlignment="1">
      <alignment horizontal="left" vertical="top"/>
    </xf>
    <xf numFmtId="0" fontId="20" fillId="13" borderId="0" xfId="0" applyFont="1" applyFill="1" applyAlignment="1">
      <alignment horizontal="left" vertical="top" wrapText="1"/>
    </xf>
    <xf numFmtId="0" fontId="20" fillId="13" borderId="0" xfId="0" applyFont="1" applyFill="1" applyAlignment="1">
      <alignment horizontal="center" vertical="top" wrapText="1"/>
    </xf>
    <xf numFmtId="2" fontId="19" fillId="2" borderId="23" xfId="0" applyNumberFormat="1" applyFont="1" applyFill="1" applyBorder="1" applyAlignment="1">
      <alignment horizontal="center" vertical="center"/>
    </xf>
    <xf numFmtId="2" fontId="19" fillId="2" borderId="19" xfId="0" applyNumberFormat="1" applyFont="1" applyFill="1" applyBorder="1" applyAlignment="1">
      <alignment horizontal="center" vertical="center"/>
    </xf>
    <xf numFmtId="0" fontId="10" fillId="13" borderId="0" xfId="0" applyFont="1" applyFill="1" applyAlignment="1">
      <alignment vertical="center"/>
    </xf>
    <xf numFmtId="0" fontId="7" fillId="13" borderId="0" xfId="0" applyFont="1" applyFill="1" applyAlignment="1">
      <alignment horizontal="left" vertical="center"/>
    </xf>
    <xf numFmtId="0" fontId="11" fillId="13" borderId="0" xfId="0" applyFont="1" applyFill="1"/>
    <xf numFmtId="0" fontId="10" fillId="13" borderId="0" xfId="0" applyFont="1" applyFill="1"/>
    <xf numFmtId="0" fontId="7" fillId="13" borderId="0" xfId="0" applyFont="1" applyFill="1" applyAlignment="1">
      <alignment horizontal="center" vertical="center"/>
    </xf>
    <xf numFmtId="0" fontId="19" fillId="13" borderId="0" xfId="0" applyFont="1" applyFill="1" applyAlignment="1">
      <alignment horizontal="center" vertical="center" wrapText="1"/>
    </xf>
    <xf numFmtId="0" fontId="20" fillId="13" borderId="42" xfId="0" applyFont="1" applyFill="1" applyBorder="1" applyAlignment="1">
      <alignment horizontal="center" vertical="center" wrapText="1"/>
    </xf>
    <xf numFmtId="0" fontId="20" fillId="13" borderId="40" xfId="0" applyFont="1" applyFill="1" applyBorder="1" applyAlignment="1">
      <alignment horizontal="center" vertical="center" wrapText="1"/>
    </xf>
    <xf numFmtId="0" fontId="20" fillId="13" borderId="43" xfId="0" applyFont="1" applyFill="1" applyBorder="1" applyAlignment="1">
      <alignment horizontal="center" vertical="center" wrapText="1"/>
    </xf>
    <xf numFmtId="0" fontId="20" fillId="13" borderId="41" xfId="0" applyFont="1" applyFill="1" applyBorder="1" applyAlignment="1">
      <alignment horizontal="center" vertical="center" wrapText="1"/>
    </xf>
    <xf numFmtId="0" fontId="20" fillId="13" borderId="0" xfId="0" applyFont="1" applyFill="1" applyAlignment="1">
      <alignment horizontal="left" vertical="center" wrapText="1"/>
    </xf>
    <xf numFmtId="2" fontId="19" fillId="13" borderId="0" xfId="0" applyNumberFormat="1" applyFont="1" applyFill="1" applyAlignment="1">
      <alignment horizontal="center" vertical="center"/>
    </xf>
    <xf numFmtId="0" fontId="18" fillId="13" borderId="0" xfId="0" applyFont="1" applyFill="1" applyAlignment="1">
      <alignment horizontal="center" vertical="center" wrapText="1"/>
    </xf>
    <xf numFmtId="2" fontId="18" fillId="13" borderId="36" xfId="0" applyNumberFormat="1" applyFont="1" applyFill="1" applyBorder="1" applyAlignment="1">
      <alignment horizontal="center" vertical="center"/>
    </xf>
    <xf numFmtId="0" fontId="10" fillId="13" borderId="0" xfId="0" applyFont="1" applyFill="1" applyAlignment="1">
      <alignment horizontal="center" wrapText="1"/>
    </xf>
    <xf numFmtId="0" fontId="18" fillId="13" borderId="0" xfId="0" applyFont="1" applyFill="1" applyAlignment="1">
      <alignment horizontal="center" vertical="center"/>
    </xf>
    <xf numFmtId="0" fontId="20" fillId="13" borderId="0" xfId="0" applyFont="1" applyFill="1" applyAlignment="1">
      <alignment horizontal="center" vertical="center" wrapText="1"/>
    </xf>
    <xf numFmtId="49" fontId="17" fillId="13" borderId="0" xfId="0" applyNumberFormat="1" applyFont="1" applyFill="1" applyAlignment="1">
      <alignment horizontal="center" vertical="center"/>
    </xf>
    <xf numFmtId="0" fontId="17" fillId="13" borderId="0" xfId="0" applyFont="1" applyFill="1" applyAlignment="1">
      <alignment horizontal="center"/>
    </xf>
    <xf numFmtId="0" fontId="18" fillId="13" borderId="42" xfId="0" applyFont="1" applyFill="1" applyBorder="1" applyAlignment="1">
      <alignment horizontal="center" vertical="center" wrapText="1"/>
    </xf>
    <xf numFmtId="0" fontId="18" fillId="13" borderId="40" xfId="0" applyFont="1" applyFill="1" applyBorder="1" applyAlignment="1">
      <alignment horizontal="center" vertical="center" wrapText="1"/>
    </xf>
    <xf numFmtId="0" fontId="21" fillId="13" borderId="0" xfId="0" applyFont="1" applyFill="1" applyAlignment="1">
      <alignment horizontal="center" vertical="center"/>
    </xf>
    <xf numFmtId="0" fontId="19" fillId="13" borderId="0" xfId="0" applyFont="1" applyFill="1" applyAlignment="1">
      <alignment horizontal="center" vertical="center"/>
    </xf>
    <xf numFmtId="0" fontId="10" fillId="13" borderId="0" xfId="0" applyFont="1" applyFill="1" applyAlignment="1">
      <alignment horizontal="center"/>
    </xf>
    <xf numFmtId="0" fontId="9" fillId="13" borderId="0" xfId="0" applyFont="1" applyFill="1" applyAlignment="1">
      <alignment horizontal="left" vertical="center"/>
    </xf>
    <xf numFmtId="0" fontId="10" fillId="13" borderId="0" xfId="0" applyFont="1" applyFill="1" applyAlignment="1">
      <alignment horizontal="right"/>
    </xf>
    <xf numFmtId="0" fontId="20" fillId="14" borderId="36" xfId="0" applyFont="1" applyFill="1" applyBorder="1" applyAlignment="1">
      <alignment horizontal="left" vertical="center" wrapText="1"/>
    </xf>
    <xf numFmtId="0" fontId="7" fillId="14" borderId="36" xfId="0" applyFont="1" applyFill="1" applyBorder="1" applyAlignment="1">
      <alignment horizontal="left" vertical="center"/>
    </xf>
    <xf numFmtId="0" fontId="20" fillId="14" borderId="36" xfId="0" applyFont="1" applyFill="1" applyBorder="1" applyAlignment="1">
      <alignment horizontal="center" vertical="center" wrapText="1"/>
    </xf>
    <xf numFmtId="2" fontId="19" fillId="2" borderId="44" xfId="0" applyNumberFormat="1" applyFont="1" applyFill="1" applyBorder="1" applyAlignment="1">
      <alignment horizontal="center" vertical="center" wrapText="1"/>
    </xf>
    <xf numFmtId="2" fontId="19" fillId="2" borderId="26" xfId="0" applyNumberFormat="1" applyFont="1" applyFill="1" applyBorder="1" applyAlignment="1">
      <alignment horizontal="center" vertical="center" wrapText="1"/>
    </xf>
    <xf numFmtId="2" fontId="19" fillId="2" borderId="29" xfId="0" applyNumberFormat="1" applyFont="1" applyFill="1" applyBorder="1" applyAlignment="1">
      <alignment horizontal="center" vertical="center" wrapText="1"/>
    </xf>
    <xf numFmtId="0" fontId="31" fillId="13" borderId="0" xfId="0" applyFont="1" applyFill="1"/>
    <xf numFmtId="0" fontId="16" fillId="13" borderId="7" xfId="0" applyFont="1" applyFill="1" applyBorder="1"/>
    <xf numFmtId="0" fontId="16" fillId="13" borderId="8" xfId="0" applyFont="1" applyFill="1" applyBorder="1"/>
    <xf numFmtId="0" fontId="16" fillId="13" borderId="7" xfId="0" applyFont="1" applyFill="1" applyBorder="1" applyAlignment="1">
      <alignment horizontal="left" wrapText="1"/>
    </xf>
    <xf numFmtId="0" fontId="16" fillId="13" borderId="0" xfId="0" applyFont="1" applyFill="1" applyAlignment="1">
      <alignment horizontal="left" wrapText="1"/>
    </xf>
    <xf numFmtId="0" fontId="1" fillId="14" borderId="0" xfId="0" applyFont="1" applyFill="1" applyAlignment="1">
      <alignment horizontal="left" vertical="center" wrapText="1"/>
    </xf>
    <xf numFmtId="0" fontId="16" fillId="14" borderId="8" xfId="0" applyFont="1" applyFill="1" applyBorder="1"/>
    <xf numFmtId="0" fontId="32" fillId="13" borderId="7" xfId="0" applyFont="1" applyFill="1" applyBorder="1" applyAlignment="1">
      <alignment horizontal="center" wrapText="1"/>
    </xf>
    <xf numFmtId="0" fontId="32" fillId="13" borderId="0" xfId="0" applyFont="1" applyFill="1" applyAlignment="1">
      <alignment wrapText="1"/>
    </xf>
    <xf numFmtId="0" fontId="16" fillId="13" borderId="7" xfId="0" applyFont="1" applyFill="1" applyBorder="1" applyAlignment="1">
      <alignment horizontal="right"/>
    </xf>
    <xf numFmtId="0" fontId="16" fillId="13" borderId="0" xfId="0" applyFont="1" applyFill="1" applyAlignment="1">
      <alignment horizontal="right"/>
    </xf>
    <xf numFmtId="0" fontId="16" fillId="13" borderId="0" xfId="0" applyFont="1" applyFill="1" applyAlignment="1">
      <alignment horizontal="right" vertical="top"/>
    </xf>
    <xf numFmtId="0" fontId="16" fillId="13" borderId="0" xfId="0" applyFont="1" applyFill="1" applyAlignment="1">
      <alignment horizontal="right" vertical="top" wrapText="1"/>
    </xf>
    <xf numFmtId="0" fontId="16" fillId="2" borderId="17" xfId="0" applyFont="1" applyFill="1" applyBorder="1"/>
    <xf numFmtId="0" fontId="33" fillId="13" borderId="7" xfId="0" applyFont="1" applyFill="1" applyBorder="1" applyAlignment="1">
      <alignment horizontal="center"/>
    </xf>
    <xf numFmtId="0" fontId="33" fillId="13" borderId="0" xfId="0" applyFont="1" applyFill="1" applyAlignment="1">
      <alignment horizontal="center"/>
    </xf>
    <xf numFmtId="0" fontId="16" fillId="13" borderId="0" xfId="0" applyFont="1" applyFill="1" applyAlignment="1">
      <alignment wrapText="1"/>
    </xf>
    <xf numFmtId="165" fontId="1" fillId="13" borderId="0" xfId="0" applyNumberFormat="1" applyFont="1" applyFill="1" applyAlignment="1">
      <alignment vertical="center" wrapText="1"/>
    </xf>
    <xf numFmtId="0" fontId="16" fillId="13" borderId="7" xfId="0" applyFont="1" applyFill="1" applyBorder="1" applyAlignment="1">
      <alignment horizontal="left" vertical="top" wrapText="1"/>
    </xf>
    <xf numFmtId="0" fontId="16" fillId="13" borderId="0" xfId="0" applyFont="1" applyFill="1" applyAlignment="1">
      <alignment horizontal="left" vertical="top" wrapText="1"/>
    </xf>
    <xf numFmtId="0" fontId="16" fillId="13" borderId="7" xfId="0" applyFont="1" applyFill="1" applyBorder="1" applyAlignment="1">
      <alignment wrapText="1"/>
    </xf>
    <xf numFmtId="0" fontId="34" fillId="13" borderId="0" xfId="0" applyFont="1" applyFill="1"/>
    <xf numFmtId="0" fontId="32" fillId="13" borderId="0" xfId="0" applyFont="1" applyFill="1" applyAlignment="1">
      <alignment horizontal="left"/>
    </xf>
    <xf numFmtId="0" fontId="32" fillId="13" borderId="0" xfId="0" applyFont="1" applyFill="1"/>
    <xf numFmtId="165" fontId="1" fillId="2" borderId="17" xfId="0" applyNumberFormat="1" applyFont="1" applyFill="1" applyBorder="1" applyAlignment="1">
      <alignment vertical="center" wrapText="1"/>
    </xf>
    <xf numFmtId="0" fontId="16" fillId="13" borderId="0" xfId="0" applyFont="1" applyFill="1" applyAlignment="1">
      <alignment horizontal="left"/>
    </xf>
    <xf numFmtId="0" fontId="16" fillId="13" borderId="7" xfId="0" applyFont="1" applyFill="1" applyBorder="1" applyAlignment="1">
      <alignment horizontal="right" wrapText="1"/>
    </xf>
    <xf numFmtId="9" fontId="16" fillId="0" borderId="17" xfId="2" applyFont="1" applyBorder="1"/>
    <xf numFmtId="0" fontId="16" fillId="2" borderId="17" xfId="0" applyFont="1" applyFill="1" applyBorder="1" applyAlignment="1">
      <alignment wrapText="1"/>
    </xf>
    <xf numFmtId="0" fontId="32" fillId="13" borderId="0" xfId="0" applyFont="1" applyFill="1" applyAlignment="1">
      <alignment horizontal="center" wrapText="1"/>
    </xf>
    <xf numFmtId="165" fontId="1" fillId="0" borderId="17" xfId="0" applyNumberFormat="1" applyFont="1" applyBorder="1" applyAlignment="1">
      <alignment vertical="center" wrapText="1"/>
    </xf>
    <xf numFmtId="9" fontId="16" fillId="13" borderId="0" xfId="2" applyFont="1" applyFill="1"/>
    <xf numFmtId="0" fontId="16" fillId="13" borderId="9" xfId="0" applyFont="1" applyFill="1" applyBorder="1" applyAlignment="1">
      <alignment horizontal="left" wrapText="1"/>
    </xf>
    <xf numFmtId="0" fontId="16" fillId="13" borderId="11" xfId="0" applyFont="1" applyFill="1" applyBorder="1" applyAlignment="1">
      <alignment horizontal="left" wrapText="1"/>
    </xf>
    <xf numFmtId="9" fontId="16" fillId="13" borderId="11" xfId="2" applyFont="1" applyFill="1" applyBorder="1"/>
    <xf numFmtId="0" fontId="16" fillId="13" borderId="11" xfId="0" applyFont="1" applyFill="1" applyBorder="1"/>
    <xf numFmtId="0" fontId="16" fillId="13" borderId="10" xfId="0" applyFont="1" applyFill="1" applyBorder="1"/>
    <xf numFmtId="2" fontId="18" fillId="13" borderId="3" xfId="0" applyNumberFormat="1" applyFont="1" applyFill="1" applyBorder="1" applyAlignment="1">
      <alignment horizontal="center" vertical="center"/>
    </xf>
    <xf numFmtId="0" fontId="10" fillId="2" borderId="27" xfId="0" applyFont="1" applyFill="1" applyBorder="1"/>
    <xf numFmtId="0" fontId="3" fillId="13" borderId="0" xfId="0" applyFont="1" applyFill="1" applyAlignment="1">
      <alignment vertical="center" wrapText="1"/>
    </xf>
    <xf numFmtId="0" fontId="1" fillId="14" borderId="7" xfId="0" applyFont="1" applyFill="1" applyBorder="1" applyAlignment="1">
      <alignment horizontal="left" vertical="center" wrapText="1"/>
    </xf>
    <xf numFmtId="0" fontId="26" fillId="13" borderId="0" xfId="0" applyFont="1" applyFill="1" applyAlignment="1">
      <alignment horizontal="center" vertical="center" wrapText="1"/>
    </xf>
    <xf numFmtId="0" fontId="26" fillId="13" borderId="2" xfId="0" applyFont="1" applyFill="1" applyBorder="1" applyAlignment="1">
      <alignment horizontal="center" vertical="center" wrapText="1"/>
    </xf>
    <xf numFmtId="0" fontId="16" fillId="13" borderId="9" xfId="0" applyFont="1" applyFill="1" applyBorder="1" applyAlignment="1">
      <alignment horizontal="right"/>
    </xf>
    <xf numFmtId="0" fontId="32" fillId="13" borderId="11" xfId="0" applyFont="1" applyFill="1" applyBorder="1" applyAlignment="1">
      <alignment horizontal="left"/>
    </xf>
    <xf numFmtId="0" fontId="32" fillId="13" borderId="11" xfId="0" applyFont="1" applyFill="1" applyBorder="1"/>
    <xf numFmtId="0" fontId="34" fillId="2" borderId="17" xfId="0" applyFont="1" applyFill="1" applyBorder="1"/>
    <xf numFmtId="0" fontId="34" fillId="2" borderId="52" xfId="0" applyFont="1" applyFill="1" applyBorder="1"/>
    <xf numFmtId="0" fontId="16" fillId="2" borderId="15" xfId="0" applyFont="1" applyFill="1" applyBorder="1"/>
    <xf numFmtId="0" fontId="16" fillId="2" borderId="0" xfId="0" applyFont="1" applyFill="1"/>
    <xf numFmtId="0" fontId="16" fillId="2" borderId="7" xfId="0" applyFont="1" applyFill="1" applyBorder="1"/>
    <xf numFmtId="2" fontId="18" fillId="2" borderId="3" xfId="0" applyNumberFormat="1" applyFont="1" applyFill="1" applyBorder="1" applyAlignment="1">
      <alignment horizontal="center" vertical="center" wrapText="1"/>
    </xf>
    <xf numFmtId="0" fontId="7" fillId="14" borderId="36" xfId="0" applyFont="1" applyFill="1" applyBorder="1" applyAlignment="1">
      <alignment horizontal="center" vertical="center"/>
    </xf>
    <xf numFmtId="2" fontId="19" fillId="13" borderId="0" xfId="0" applyNumberFormat="1" applyFont="1" applyFill="1" applyAlignment="1">
      <alignment horizontal="center" vertical="center" wrapText="1"/>
    </xf>
    <xf numFmtId="0" fontId="16" fillId="2" borderId="0" xfId="0" applyFont="1" applyFill="1" applyAlignment="1">
      <alignment horizontal="left" vertical="center" wrapText="1"/>
    </xf>
    <xf numFmtId="0" fontId="16" fillId="13" borderId="7" xfId="0" applyFont="1" applyFill="1" applyBorder="1" applyAlignment="1">
      <alignment vertical="top" wrapText="1"/>
    </xf>
    <xf numFmtId="0" fontId="16" fillId="13" borderId="0" xfId="0" applyFont="1" applyFill="1" applyAlignment="1">
      <alignment vertical="top" wrapText="1"/>
    </xf>
    <xf numFmtId="0" fontId="16" fillId="13" borderId="0" xfId="0" applyFont="1" applyFill="1" applyAlignment="1">
      <alignment horizontal="right" wrapText="1"/>
    </xf>
    <xf numFmtId="0" fontId="7" fillId="13" borderId="0" xfId="0" applyFont="1" applyFill="1" applyAlignment="1">
      <alignment vertical="center"/>
    </xf>
    <xf numFmtId="0" fontId="0" fillId="13" borderId="0" xfId="0" applyFill="1" applyAlignment="1">
      <alignment horizontal="left" vertical="center"/>
    </xf>
    <xf numFmtId="0" fontId="20" fillId="13" borderId="12" xfId="0" applyFont="1" applyFill="1" applyBorder="1" applyAlignment="1">
      <alignment horizontal="center" vertical="center" wrapText="1"/>
    </xf>
    <xf numFmtId="0" fontId="20" fillId="13" borderId="32" xfId="0" applyFont="1" applyFill="1" applyBorder="1" applyAlignment="1">
      <alignment horizontal="center" vertical="center" wrapText="1"/>
    </xf>
    <xf numFmtId="0" fontId="20" fillId="13" borderId="13"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20" fillId="13" borderId="14" xfId="0" applyFont="1" applyFill="1" applyBorder="1" applyAlignment="1">
      <alignment horizontal="center" vertical="center" wrapText="1"/>
    </xf>
    <xf numFmtId="0" fontId="10" fillId="13" borderId="0" xfId="0" applyFont="1" applyFill="1" applyAlignment="1">
      <alignment horizontal="left" vertical="center"/>
    </xf>
    <xf numFmtId="0" fontId="12" fillId="13" borderId="13" xfId="0" applyFont="1" applyFill="1" applyBorder="1" applyAlignment="1">
      <alignment horizontal="center" vertical="center" wrapText="1"/>
    </xf>
    <xf numFmtId="0" fontId="20" fillId="13" borderId="3" xfId="0" applyFont="1" applyFill="1" applyBorder="1" applyAlignment="1">
      <alignment horizontal="center" vertical="center" wrapText="1"/>
    </xf>
    <xf numFmtId="0" fontId="3" fillId="13" borderId="8" xfId="0" applyFont="1" applyFill="1" applyBorder="1" applyAlignment="1">
      <alignment vertical="center" wrapText="1"/>
    </xf>
    <xf numFmtId="0" fontId="1" fillId="14" borderId="8" xfId="0" applyFont="1" applyFill="1" applyBorder="1" applyAlignment="1">
      <alignment horizontal="left" vertical="center" wrapText="1"/>
    </xf>
    <xf numFmtId="0" fontId="35" fillId="13" borderId="4" xfId="0" applyFont="1" applyFill="1" applyBorder="1" applyAlignment="1">
      <alignment vertical="center"/>
    </xf>
    <xf numFmtId="0" fontId="31" fillId="13" borderId="5" xfId="0" applyFont="1" applyFill="1" applyBorder="1"/>
    <xf numFmtId="0" fontId="31" fillId="13" borderId="6" xfId="0" applyFont="1" applyFill="1" applyBorder="1"/>
    <xf numFmtId="0" fontId="36" fillId="13" borderId="7" xfId="0" applyFont="1" applyFill="1" applyBorder="1" applyAlignment="1">
      <alignment vertical="center"/>
    </xf>
    <xf numFmtId="0" fontId="16" fillId="13" borderId="8" xfId="0" applyFont="1" applyFill="1" applyBorder="1" applyAlignment="1">
      <alignment horizontal="center"/>
    </xf>
    <xf numFmtId="0" fontId="36" fillId="13" borderId="9" xfId="0" applyFont="1" applyFill="1" applyBorder="1" applyAlignment="1">
      <alignment vertical="center"/>
    </xf>
    <xf numFmtId="0" fontId="16" fillId="13" borderId="11" xfId="0" applyFont="1" applyFill="1" applyBorder="1" applyAlignment="1">
      <alignment horizontal="right"/>
    </xf>
    <xf numFmtId="0" fontId="16" fillId="14" borderId="1" xfId="0" applyFont="1" applyFill="1" applyBorder="1"/>
    <xf numFmtId="0" fontId="16" fillId="14" borderId="2" xfId="0" applyFont="1" applyFill="1" applyBorder="1"/>
    <xf numFmtId="0" fontId="16" fillId="14" borderId="3" xfId="0" applyFont="1" applyFill="1" applyBorder="1"/>
    <xf numFmtId="0" fontId="32" fillId="13" borderId="7" xfId="0" applyFont="1" applyFill="1" applyBorder="1"/>
    <xf numFmtId="0" fontId="36" fillId="13" borderId="7" xfId="0" applyFont="1" applyFill="1" applyBorder="1" applyAlignment="1">
      <alignment horizontal="left" vertical="center" wrapText="1"/>
    </xf>
    <xf numFmtId="0" fontId="36" fillId="13" borderId="0" xfId="0" applyFont="1" applyFill="1" applyAlignment="1">
      <alignment horizontal="left" vertical="center" wrapText="1"/>
    </xf>
    <xf numFmtId="0" fontId="36" fillId="13" borderId="8" xfId="0" applyFont="1" applyFill="1" applyBorder="1" applyAlignment="1">
      <alignment horizontal="left" vertical="center" wrapText="1"/>
    </xf>
    <xf numFmtId="9" fontId="16" fillId="2" borderId="20" xfId="0" applyNumberFormat="1" applyFont="1" applyFill="1" applyBorder="1" applyAlignment="1">
      <alignment horizontal="center"/>
    </xf>
    <xf numFmtId="0" fontId="36" fillId="13" borderId="0" xfId="0" applyFont="1" applyFill="1"/>
    <xf numFmtId="0" fontId="36" fillId="13" borderId="0" xfId="0" applyFont="1" applyFill="1" applyAlignment="1">
      <alignment horizontal="right"/>
    </xf>
    <xf numFmtId="0" fontId="36" fillId="13" borderId="7" xfId="0" applyFont="1" applyFill="1" applyBorder="1" applyAlignment="1">
      <alignment horizontal="left" vertical="center"/>
    </xf>
    <xf numFmtId="0" fontId="36" fillId="13" borderId="0" xfId="0" applyFont="1" applyFill="1" applyAlignment="1">
      <alignment vertical="center" wrapText="1"/>
    </xf>
    <xf numFmtId="0" fontId="36" fillId="13" borderId="7" xfId="0" applyFont="1" applyFill="1" applyBorder="1" applyAlignment="1">
      <alignment vertical="center" wrapText="1"/>
    </xf>
    <xf numFmtId="0" fontId="16" fillId="13" borderId="9" xfId="0" applyFont="1" applyFill="1" applyBorder="1"/>
    <xf numFmtId="16" fontId="32" fillId="13" borderId="7" xfId="0" applyNumberFormat="1" applyFont="1" applyFill="1" applyBorder="1"/>
    <xf numFmtId="0" fontId="16" fillId="13" borderId="0" xfId="0" applyFont="1" applyFill="1" applyAlignment="1">
      <alignment horizontal="right" vertical="center"/>
    </xf>
    <xf numFmtId="0" fontId="16" fillId="13" borderId="10" xfId="0" applyFont="1" applyFill="1" applyBorder="1" applyAlignment="1">
      <alignment vertical="top" wrapText="1"/>
    </xf>
    <xf numFmtId="0" fontId="16" fillId="13" borderId="11" xfId="0" applyFont="1" applyFill="1" applyBorder="1" applyAlignment="1">
      <alignment horizontal="right" vertical="center"/>
    </xf>
    <xf numFmtId="0" fontId="16" fillId="14" borderId="11" xfId="0" applyFont="1" applyFill="1" applyBorder="1"/>
    <xf numFmtId="0" fontId="16" fillId="14" borderId="10" xfId="0" applyFont="1" applyFill="1" applyBorder="1"/>
    <xf numFmtId="0" fontId="16" fillId="14" borderId="9" xfId="0" applyFont="1" applyFill="1" applyBorder="1"/>
    <xf numFmtId="9" fontId="16" fillId="2" borderId="53" xfId="0" applyNumberFormat="1" applyFont="1" applyFill="1" applyBorder="1" applyAlignment="1">
      <alignment horizontal="center"/>
    </xf>
    <xf numFmtId="0" fontId="36" fillId="13" borderId="7" xfId="0" applyFont="1" applyFill="1" applyBorder="1" applyAlignment="1">
      <alignment horizontal="center" vertical="center" wrapText="1"/>
    </xf>
    <xf numFmtId="0" fontId="36" fillId="13" borderId="0" xfId="0" applyFont="1" applyFill="1" applyAlignment="1">
      <alignment horizontal="center" vertical="center" wrapText="1"/>
    </xf>
    <xf numFmtId="0" fontId="36" fillId="13" borderId="8" xfId="0" applyFont="1" applyFill="1" applyBorder="1" applyAlignment="1">
      <alignment horizontal="center" vertical="center" wrapText="1"/>
    </xf>
    <xf numFmtId="0" fontId="16" fillId="13" borderId="4" xfId="0" applyFont="1" applyFill="1" applyBorder="1" applyAlignment="1">
      <alignment horizontal="left" wrapText="1"/>
    </xf>
    <xf numFmtId="0" fontId="16" fillId="13" borderId="5" xfId="0" applyFont="1" applyFill="1" applyBorder="1" applyAlignment="1">
      <alignment horizontal="left" wrapText="1"/>
    </xf>
    <xf numFmtId="0" fontId="16" fillId="13" borderId="6" xfId="0" applyFont="1" applyFill="1" applyBorder="1" applyAlignment="1">
      <alignment vertical="top" wrapText="1"/>
    </xf>
    <xf numFmtId="0" fontId="9" fillId="14" borderId="59" xfId="0" applyFont="1" applyFill="1" applyBorder="1"/>
    <xf numFmtId="0" fontId="1" fillId="2" borderId="20" xfId="0" applyFont="1" applyFill="1" applyBorder="1" applyAlignment="1">
      <alignment horizontal="left" vertical="center" wrapText="1"/>
    </xf>
    <xf numFmtId="2" fontId="0" fillId="0" borderId="0" xfId="0" applyNumberFormat="1"/>
    <xf numFmtId="0" fontId="1" fillId="13" borderId="35" xfId="0" applyFont="1" applyFill="1" applyBorder="1" applyAlignment="1">
      <alignment horizontal="center" vertical="center" wrapText="1"/>
    </xf>
    <xf numFmtId="0" fontId="1" fillId="2" borderId="62" xfId="0" applyFont="1" applyFill="1" applyBorder="1" applyAlignment="1">
      <alignment horizontal="left" vertical="center" wrapText="1"/>
    </xf>
    <xf numFmtId="0" fontId="1" fillId="2" borderId="20" xfId="0" applyFont="1" applyFill="1" applyBorder="1" applyAlignment="1">
      <alignment horizontal="center" vertical="center" wrapText="1"/>
    </xf>
    <xf numFmtId="2" fontId="1" fillId="2" borderId="14" xfId="0" applyNumberFormat="1" applyFont="1" applyFill="1" applyBorder="1" applyAlignment="1">
      <alignment vertical="center" wrapText="1"/>
    </xf>
    <xf numFmtId="0" fontId="3" fillId="13" borderId="8" xfId="0" applyFont="1" applyFill="1" applyBorder="1" applyAlignment="1">
      <alignment horizontal="left" vertical="justify"/>
    </xf>
    <xf numFmtId="0" fontId="0" fillId="0" borderId="63" xfId="0" applyBorder="1"/>
    <xf numFmtId="0" fontId="0" fillId="0" borderId="33" xfId="0" applyBorder="1"/>
    <xf numFmtId="0" fontId="0" fillId="0" borderId="17" xfId="0" applyBorder="1"/>
    <xf numFmtId="0" fontId="16" fillId="2" borderId="50" xfId="0" applyFont="1" applyFill="1" applyBorder="1"/>
    <xf numFmtId="0" fontId="16" fillId="2" borderId="46" xfId="0" applyFont="1" applyFill="1" applyBorder="1"/>
    <xf numFmtId="0" fontId="28" fillId="0" borderId="63" xfId="0" applyFont="1" applyBorder="1"/>
    <xf numFmtId="9" fontId="0" fillId="0" borderId="0" xfId="0" applyNumberFormat="1"/>
    <xf numFmtId="0" fontId="28" fillId="0" borderId="36" xfId="0" applyFont="1" applyBorder="1"/>
    <xf numFmtId="0" fontId="37" fillId="0" borderId="0" xfId="0" applyFont="1"/>
    <xf numFmtId="0" fontId="28" fillId="0" borderId="17" xfId="0" applyFont="1" applyBorder="1"/>
    <xf numFmtId="1" fontId="0" fillId="0" borderId="0" xfId="0" applyNumberFormat="1"/>
    <xf numFmtId="0" fontId="26" fillId="13" borderId="11" xfId="0" applyFont="1" applyFill="1" applyBorder="1" applyAlignment="1">
      <alignment horizontal="center" vertical="center" wrapText="1"/>
    </xf>
    <xf numFmtId="0" fontId="26" fillId="2" borderId="36" xfId="0" applyFont="1" applyFill="1" applyBorder="1" applyAlignment="1">
      <alignment horizontal="center" vertical="center" wrapText="1"/>
    </xf>
    <xf numFmtId="0" fontId="16" fillId="0" borderId="20" xfId="0" applyFont="1" applyBorder="1"/>
    <xf numFmtId="0" fontId="16" fillId="0" borderId="21" xfId="0" applyFont="1" applyBorder="1"/>
    <xf numFmtId="0" fontId="16" fillId="2" borderId="20" xfId="0" applyFont="1" applyFill="1" applyBorder="1" applyAlignment="1">
      <alignment horizontal="center"/>
    </xf>
    <xf numFmtId="0" fontId="16" fillId="2" borderId="21" xfId="0" applyFont="1" applyFill="1" applyBorder="1" applyAlignment="1">
      <alignment horizontal="center"/>
    </xf>
    <xf numFmtId="0" fontId="16" fillId="2" borderId="20" xfId="0" applyFont="1" applyFill="1" applyBorder="1"/>
    <xf numFmtId="0" fontId="20" fillId="14" borderId="1" xfId="0" applyFont="1" applyFill="1" applyBorder="1" applyAlignment="1">
      <alignment horizontal="left" vertical="center" wrapText="1"/>
    </xf>
    <xf numFmtId="43" fontId="12" fillId="13" borderId="0" xfId="6" applyFont="1" applyFill="1" applyAlignment="1">
      <alignment horizontal="center" vertical="center"/>
    </xf>
    <xf numFmtId="43" fontId="17" fillId="13" borderId="0" xfId="6" applyFont="1" applyFill="1" applyAlignment="1">
      <alignment horizontal="center" vertical="center"/>
    </xf>
    <xf numFmtId="43" fontId="10" fillId="13" borderId="0" xfId="6" applyFont="1" applyFill="1"/>
    <xf numFmtId="0" fontId="16" fillId="13" borderId="7" xfId="0" applyFont="1" applyFill="1" applyBorder="1" applyAlignment="1">
      <alignment horizontal="left"/>
    </xf>
    <xf numFmtId="0" fontId="16" fillId="13" borderId="7" xfId="0" applyFont="1" applyFill="1" applyBorder="1" applyAlignment="1">
      <alignment horizontal="left" vertical="center" wrapText="1"/>
    </xf>
    <xf numFmtId="0" fontId="16" fillId="13" borderId="0" xfId="0" applyFont="1" applyFill="1" applyAlignment="1">
      <alignment horizontal="left" vertical="center" wrapText="1"/>
    </xf>
    <xf numFmtId="0" fontId="16" fillId="13" borderId="7" xfId="0" applyFont="1" applyFill="1" applyBorder="1" applyAlignment="1">
      <alignment horizontal="center" wrapText="1"/>
    </xf>
    <xf numFmtId="0" fontId="16" fillId="13" borderId="7" xfId="0" applyFont="1" applyFill="1" applyBorder="1" applyAlignment="1">
      <alignment horizontal="right" vertical="top" wrapText="1"/>
    </xf>
    <xf numFmtId="0" fontId="16" fillId="0" borderId="53" xfId="0" applyFont="1" applyBorder="1"/>
    <xf numFmtId="0" fontId="32" fillId="13" borderId="4" xfId="0" applyFont="1" applyFill="1" applyBorder="1"/>
    <xf numFmtId="0" fontId="16" fillId="13" borderId="5" xfId="0" applyFont="1" applyFill="1" applyBorder="1"/>
    <xf numFmtId="0" fontId="16" fillId="13" borderId="6" xfId="0" applyFont="1" applyFill="1" applyBorder="1"/>
    <xf numFmtId="0" fontId="16" fillId="0" borderId="26" xfId="0" applyFont="1" applyBorder="1"/>
    <xf numFmtId="0" fontId="18" fillId="13" borderId="43" xfId="0" applyFont="1" applyFill="1" applyBorder="1" applyAlignment="1">
      <alignment horizontal="center" vertical="center" wrapText="1"/>
    </xf>
    <xf numFmtId="0" fontId="20" fillId="14" borderId="9" xfId="0" applyFont="1" applyFill="1" applyBorder="1" applyAlignment="1">
      <alignment horizontal="left" vertical="center" wrapText="1"/>
    </xf>
    <xf numFmtId="0" fontId="9" fillId="13" borderId="8" xfId="0" applyFont="1" applyFill="1" applyBorder="1" applyAlignment="1">
      <alignment horizontal="left" vertical="center"/>
    </xf>
    <xf numFmtId="0" fontId="17" fillId="13" borderId="7" xfId="0" applyFont="1" applyFill="1" applyBorder="1" applyAlignment="1">
      <alignment horizontal="left" vertical="center"/>
    </xf>
    <xf numFmtId="0" fontId="10" fillId="13" borderId="8" xfId="0" applyFont="1" applyFill="1" applyBorder="1" applyAlignment="1">
      <alignment horizontal="center" vertical="center"/>
    </xf>
    <xf numFmtId="0" fontId="19" fillId="13" borderId="7" xfId="0" applyFont="1" applyFill="1" applyBorder="1" applyAlignment="1">
      <alignment horizontal="center" vertical="center" wrapText="1"/>
    </xf>
    <xf numFmtId="0" fontId="10" fillId="13" borderId="8" xfId="0" applyFont="1" applyFill="1" applyBorder="1"/>
    <xf numFmtId="0" fontId="17" fillId="13" borderId="7" xfId="0" applyFont="1" applyFill="1" applyBorder="1"/>
    <xf numFmtId="0" fontId="1" fillId="2" borderId="21" xfId="0" applyFont="1" applyFill="1" applyBorder="1" applyAlignment="1">
      <alignment horizontal="left" vertical="center" wrapText="1"/>
    </xf>
    <xf numFmtId="0" fontId="17" fillId="13" borderId="11" xfId="0" applyFont="1" applyFill="1" applyBorder="1"/>
    <xf numFmtId="0" fontId="10" fillId="13" borderId="11" xfId="0" applyFont="1" applyFill="1" applyBorder="1"/>
    <xf numFmtId="0" fontId="10" fillId="13" borderId="10" xfId="0" applyFont="1" applyFill="1" applyBorder="1"/>
    <xf numFmtId="0" fontId="17" fillId="2" borderId="57" xfId="0" applyFont="1" applyFill="1" applyBorder="1"/>
    <xf numFmtId="0" fontId="10" fillId="14" borderId="2" xfId="0" applyFont="1" applyFill="1" applyBorder="1"/>
    <xf numFmtId="0" fontId="10" fillId="14" borderId="3" xfId="0" applyFont="1" applyFill="1" applyBorder="1"/>
    <xf numFmtId="0" fontId="10" fillId="2" borderId="57" xfId="0" applyFont="1" applyFill="1" applyBorder="1"/>
    <xf numFmtId="0" fontId="12" fillId="14" borderId="2" xfId="0" applyFont="1" applyFill="1" applyBorder="1"/>
    <xf numFmtId="0" fontId="12" fillId="14" borderId="3" xfId="0" applyFont="1" applyFill="1" applyBorder="1"/>
    <xf numFmtId="0" fontId="12" fillId="14" borderId="1" xfId="0" applyFont="1" applyFill="1" applyBorder="1" applyAlignment="1">
      <alignment vertical="center"/>
    </xf>
    <xf numFmtId="0" fontId="12" fillId="14" borderId="9" xfId="5" applyFont="1" applyFill="1" applyBorder="1" applyAlignment="1">
      <alignment horizontal="left" vertical="center"/>
    </xf>
    <xf numFmtId="0" fontId="12" fillId="14" borderId="11" xfId="5" applyFont="1" applyFill="1" applyBorder="1" applyAlignment="1">
      <alignment horizontal="left" vertical="center"/>
    </xf>
    <xf numFmtId="0" fontId="12" fillId="14" borderId="10" xfId="5" applyFont="1" applyFill="1" applyBorder="1" applyAlignment="1">
      <alignment horizontal="left" vertical="center"/>
    </xf>
    <xf numFmtId="0" fontId="16" fillId="13" borderId="4" xfId="0" applyFont="1" applyFill="1" applyBorder="1"/>
    <xf numFmtId="0" fontId="31" fillId="13" borderId="7" xfId="0" applyFont="1" applyFill="1" applyBorder="1"/>
    <xf numFmtId="0" fontId="16" fillId="13" borderId="7" xfId="0" applyFont="1" applyFill="1" applyBorder="1" applyAlignment="1">
      <alignment vertical="center" wrapText="1"/>
    </xf>
    <xf numFmtId="0" fontId="16" fillId="13" borderId="0" xfId="0" applyFont="1" applyFill="1" applyAlignment="1">
      <alignment horizontal="center" wrapText="1"/>
    </xf>
    <xf numFmtId="0" fontId="31" fillId="2" borderId="17" xfId="0" applyFont="1" applyFill="1" applyBorder="1"/>
    <xf numFmtId="49" fontId="26" fillId="13" borderId="9" xfId="0" applyNumberFormat="1" applyFont="1" applyFill="1" applyBorder="1" applyAlignment="1">
      <alignment horizontal="left" vertical="center"/>
    </xf>
    <xf numFmtId="49" fontId="26" fillId="13" borderId="11" xfId="0" applyNumberFormat="1" applyFont="1" applyFill="1" applyBorder="1" applyAlignment="1">
      <alignment horizontal="left" vertical="center"/>
    </xf>
    <xf numFmtId="49" fontId="26" fillId="13" borderId="10" xfId="0" applyNumberFormat="1" applyFont="1" applyFill="1" applyBorder="1" applyAlignment="1">
      <alignment horizontal="left" vertical="center"/>
    </xf>
    <xf numFmtId="0" fontId="7" fillId="14" borderId="1"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7" fillId="14" borderId="3" xfId="0" applyFont="1" applyFill="1" applyBorder="1" applyAlignment="1">
      <alignment horizontal="center" vertical="center" wrapText="1"/>
    </xf>
    <xf numFmtId="49" fontId="6" fillId="13" borderId="4" xfId="0" applyNumberFormat="1" applyFont="1" applyFill="1" applyBorder="1" applyAlignment="1">
      <alignment horizontal="left" vertical="center" wrapText="1"/>
    </xf>
    <xf numFmtId="49" fontId="6" fillId="13" borderId="5" xfId="0" applyNumberFormat="1" applyFont="1" applyFill="1" applyBorder="1" applyAlignment="1">
      <alignment horizontal="left" vertical="center" wrapText="1"/>
    </xf>
    <xf numFmtId="49" fontId="6" fillId="13" borderId="6" xfId="0" applyNumberFormat="1" applyFont="1" applyFill="1" applyBorder="1" applyAlignment="1">
      <alignment horizontal="left" vertical="center" wrapText="1"/>
    </xf>
    <xf numFmtId="0" fontId="12" fillId="14" borderId="4" xfId="5" applyFont="1" applyFill="1" applyBorder="1" applyAlignment="1">
      <alignment vertical="center" wrapText="1"/>
    </xf>
    <xf numFmtId="0" fontId="12" fillId="14" borderId="5" xfId="5" applyFont="1" applyFill="1" applyBorder="1" applyAlignment="1">
      <alignment vertical="center" wrapText="1"/>
    </xf>
    <xf numFmtId="0" fontId="12" fillId="14" borderId="39" xfId="5" applyFont="1" applyFill="1" applyBorder="1" applyAlignment="1">
      <alignment vertical="center" wrapText="1"/>
    </xf>
    <xf numFmtId="0" fontId="35" fillId="14" borderId="1" xfId="4" applyFont="1" applyFill="1" applyBorder="1" applyAlignment="1">
      <alignment horizontal="left" vertical="justify" wrapText="1"/>
    </xf>
    <xf numFmtId="0" fontId="35" fillId="14" borderId="2" xfId="4" applyFont="1" applyFill="1" applyBorder="1" applyAlignment="1">
      <alignment horizontal="left" vertical="justify" wrapText="1"/>
    </xf>
    <xf numFmtId="0" fontId="35" fillId="14" borderId="3" xfId="4" applyFont="1" applyFill="1" applyBorder="1" applyAlignment="1">
      <alignment horizontal="left" vertical="justify" wrapText="1"/>
    </xf>
    <xf numFmtId="0" fontId="12" fillId="14" borderId="16" xfId="5" applyFont="1" applyFill="1" applyBorder="1" applyAlignment="1">
      <alignment horizontal="left" vertical="center" wrapText="1"/>
    </xf>
    <xf numFmtId="0" fontId="12" fillId="14" borderId="17" xfId="5" applyFont="1" applyFill="1" applyBorder="1" applyAlignment="1">
      <alignment horizontal="left" vertical="center" wrapText="1"/>
    </xf>
    <xf numFmtId="0" fontId="12" fillId="14" borderId="24" xfId="5" applyFont="1" applyFill="1" applyBorder="1" applyAlignment="1">
      <alignment horizontal="left" vertical="center" wrapText="1"/>
    </xf>
    <xf numFmtId="0" fontId="12" fillId="14" borderId="25" xfId="5" applyFont="1" applyFill="1" applyBorder="1" applyAlignment="1">
      <alignment horizontal="left" vertical="center" wrapText="1"/>
    </xf>
    <xf numFmtId="49" fontId="3" fillId="14" borderId="1" xfId="0" applyNumberFormat="1" applyFont="1" applyFill="1" applyBorder="1" applyAlignment="1">
      <alignment horizontal="center" vertical="center" wrapText="1"/>
    </xf>
    <xf numFmtId="49" fontId="3" fillId="14" borderId="2" xfId="0" applyNumberFormat="1" applyFont="1" applyFill="1" applyBorder="1" applyAlignment="1">
      <alignment horizontal="center" vertical="center" wrapText="1"/>
    </xf>
    <xf numFmtId="49" fontId="3" fillId="14" borderId="3" xfId="0" applyNumberFormat="1" applyFont="1" applyFill="1" applyBorder="1" applyAlignment="1">
      <alignment horizontal="center" vertical="center" wrapText="1"/>
    </xf>
    <xf numFmtId="0" fontId="12" fillId="14" borderId="4" xfId="5" applyFont="1" applyFill="1" applyBorder="1" applyAlignment="1">
      <alignment horizontal="left" vertical="center"/>
    </xf>
    <xf numFmtId="0" fontId="12" fillId="14" borderId="5" xfId="5" applyFont="1" applyFill="1" applyBorder="1" applyAlignment="1">
      <alignment horizontal="left" vertical="center"/>
    </xf>
    <xf numFmtId="0" fontId="12" fillId="14" borderId="6" xfId="5" applyFont="1" applyFill="1" applyBorder="1" applyAlignment="1">
      <alignment horizontal="left" vertical="center"/>
    </xf>
    <xf numFmtId="0" fontId="3" fillId="13" borderId="7" xfId="0" applyFont="1" applyFill="1" applyBorder="1" applyAlignment="1">
      <alignment vertical="center" wrapText="1"/>
    </xf>
    <xf numFmtId="0" fontId="3" fillId="13" borderId="0" xfId="0" applyFont="1" applyFill="1" applyAlignment="1">
      <alignment vertical="center" wrapText="1"/>
    </xf>
    <xf numFmtId="0" fontId="12" fillId="14" borderId="38" xfId="5" applyFont="1" applyFill="1" applyBorder="1" applyAlignment="1">
      <alignment horizontal="left" vertical="center" wrapText="1"/>
    </xf>
    <xf numFmtId="0" fontId="12" fillId="14" borderId="37" xfId="5" applyFont="1" applyFill="1" applyBorder="1" applyAlignment="1">
      <alignment horizontal="left" vertical="center" wrapText="1"/>
    </xf>
    <xf numFmtId="0" fontId="12" fillId="14" borderId="57" xfId="5" applyFont="1" applyFill="1" applyBorder="1" applyAlignment="1">
      <alignment horizontal="left" vertical="center" wrapText="1"/>
    </xf>
    <xf numFmtId="0" fontId="32" fillId="14" borderId="0" xfId="0" applyFont="1" applyFill="1" applyAlignment="1">
      <alignment horizontal="center" wrapText="1"/>
    </xf>
    <xf numFmtId="0" fontId="16" fillId="13" borderId="7" xfId="0" applyFont="1" applyFill="1" applyBorder="1" applyAlignment="1">
      <alignment horizontal="center" wrapText="1"/>
    </xf>
    <xf numFmtId="0" fontId="16" fillId="13" borderId="58" xfId="0" applyFont="1" applyFill="1" applyBorder="1" applyAlignment="1">
      <alignment horizontal="center" wrapText="1"/>
    </xf>
    <xf numFmtId="0" fontId="16" fillId="13" borderId="7" xfId="0" applyFont="1" applyFill="1" applyBorder="1" applyAlignment="1">
      <alignment horizontal="left" vertical="top" wrapText="1"/>
    </xf>
    <xf numFmtId="0" fontId="16" fillId="13" borderId="0" xfId="0" applyFont="1" applyFill="1" applyAlignment="1">
      <alignment horizontal="left" vertical="top" wrapText="1"/>
    </xf>
    <xf numFmtId="0" fontId="16" fillId="13" borderId="0" xfId="0" applyFont="1" applyFill="1" applyAlignment="1">
      <alignment horizontal="left" wrapText="1"/>
    </xf>
    <xf numFmtId="0" fontId="16" fillId="13" borderId="7" xfId="0" applyFont="1" applyFill="1" applyBorder="1" applyAlignment="1">
      <alignment horizontal="left" wrapText="1"/>
    </xf>
    <xf numFmtId="0" fontId="16" fillId="13" borderId="7" xfId="0" applyFont="1" applyFill="1" applyBorder="1" applyAlignment="1">
      <alignment horizontal="right" vertical="top" wrapText="1"/>
    </xf>
    <xf numFmtId="0" fontId="16" fillId="13" borderId="0" xfId="0" applyFont="1" applyFill="1" applyAlignment="1">
      <alignment horizontal="right" vertical="top" wrapText="1"/>
    </xf>
    <xf numFmtId="0" fontId="16" fillId="13" borderId="58" xfId="0" applyFont="1" applyFill="1" applyBorder="1" applyAlignment="1">
      <alignment horizontal="right" vertical="top" wrapText="1"/>
    </xf>
    <xf numFmtId="0" fontId="16" fillId="13" borderId="7" xfId="0" applyFont="1" applyFill="1" applyBorder="1" applyAlignment="1">
      <alignment horizontal="right" wrapText="1"/>
    </xf>
    <xf numFmtId="0" fontId="16" fillId="13" borderId="58" xfId="0" applyFont="1" applyFill="1" applyBorder="1" applyAlignment="1">
      <alignment horizontal="right" wrapText="1"/>
    </xf>
    <xf numFmtId="0" fontId="16" fillId="13" borderId="7" xfId="0" applyFont="1" applyFill="1" applyBorder="1" applyAlignment="1">
      <alignment horizontal="left" vertical="center" wrapText="1"/>
    </xf>
    <xf numFmtId="0" fontId="16" fillId="13" borderId="0" xfId="0" applyFont="1" applyFill="1" applyAlignment="1">
      <alignment horizontal="left" vertical="center" wrapText="1"/>
    </xf>
    <xf numFmtId="0" fontId="16" fillId="13" borderId="0" xfId="0" applyFont="1" applyFill="1" applyAlignment="1">
      <alignment horizontal="center" wrapText="1"/>
    </xf>
    <xf numFmtId="0" fontId="16" fillId="14" borderId="1" xfId="0" applyFont="1" applyFill="1" applyBorder="1" applyAlignment="1">
      <alignment horizontal="center"/>
    </xf>
    <xf numFmtId="0" fontId="16" fillId="14" borderId="3" xfId="0" applyFont="1" applyFill="1" applyBorder="1" applyAlignment="1">
      <alignment horizontal="center"/>
    </xf>
    <xf numFmtId="0" fontId="16" fillId="14" borderId="2" xfId="0" applyFont="1" applyFill="1" applyBorder="1" applyAlignment="1">
      <alignment horizontal="center"/>
    </xf>
    <xf numFmtId="0" fontId="32" fillId="14" borderId="1" xfId="0" applyFont="1" applyFill="1" applyBorder="1" applyAlignment="1">
      <alignment horizontal="center"/>
    </xf>
    <xf numFmtId="0" fontId="32" fillId="14" borderId="3" xfId="0" applyFont="1" applyFill="1" applyBorder="1" applyAlignment="1">
      <alignment horizontal="center"/>
    </xf>
    <xf numFmtId="0" fontId="33" fillId="14" borderId="7" xfId="1" applyFont="1" applyFill="1" applyBorder="1" applyAlignment="1" applyProtection="1">
      <alignment horizontal="center"/>
    </xf>
    <xf numFmtId="0" fontId="33" fillId="14" borderId="0" xfId="1" applyFont="1" applyFill="1" applyAlignment="1" applyProtection="1">
      <alignment horizontal="center"/>
    </xf>
    <xf numFmtId="0" fontId="33" fillId="14" borderId="8" xfId="1" applyFont="1" applyFill="1" applyBorder="1" applyAlignment="1" applyProtection="1">
      <alignment horizontal="center"/>
    </xf>
    <xf numFmtId="0" fontId="40" fillId="14" borderId="0" xfId="1" applyFont="1" applyFill="1" applyAlignment="1" applyProtection="1">
      <alignment horizontal="center"/>
    </xf>
    <xf numFmtId="0" fontId="40" fillId="14" borderId="8" xfId="1" applyFont="1" applyFill="1" applyBorder="1" applyAlignment="1" applyProtection="1">
      <alignment horizontal="center"/>
    </xf>
    <xf numFmtId="0" fontId="32" fillId="14" borderId="0" xfId="0" applyFont="1" applyFill="1" applyAlignment="1">
      <alignment horizontal="center"/>
    </xf>
    <xf numFmtId="0" fontId="1" fillId="14" borderId="7" xfId="0" applyFont="1" applyFill="1" applyBorder="1" applyAlignment="1">
      <alignment horizontal="left" vertical="center" wrapText="1"/>
    </xf>
    <xf numFmtId="0" fontId="1" fillId="14" borderId="0" xfId="0" applyFont="1" applyFill="1" applyAlignment="1">
      <alignment horizontal="left" vertical="center" wrapText="1"/>
    </xf>
    <xf numFmtId="0" fontId="16" fillId="14" borderId="4" xfId="0" applyFont="1" applyFill="1" applyBorder="1" applyAlignment="1">
      <alignment horizontal="left" vertical="center" wrapText="1"/>
    </xf>
    <xf numFmtId="0" fontId="16" fillId="14" borderId="5" xfId="0" applyFont="1" applyFill="1" applyBorder="1" applyAlignment="1">
      <alignment horizontal="left" vertical="center" wrapText="1"/>
    </xf>
    <xf numFmtId="0" fontId="16" fillId="14" borderId="6" xfId="0" applyFont="1" applyFill="1" applyBorder="1" applyAlignment="1">
      <alignment horizontal="left" vertical="center" wrapText="1"/>
    </xf>
    <xf numFmtId="0" fontId="16" fillId="13" borderId="7" xfId="0" applyFont="1" applyFill="1" applyBorder="1" applyAlignment="1">
      <alignment horizontal="left"/>
    </xf>
    <xf numFmtId="0" fontId="16" fillId="13" borderId="0" xfId="0" applyFont="1" applyFill="1" applyAlignment="1">
      <alignment horizontal="left"/>
    </xf>
    <xf numFmtId="0" fontId="32" fillId="14" borderId="7" xfId="0" applyFont="1" applyFill="1" applyBorder="1" applyAlignment="1">
      <alignment horizontal="center" wrapText="1"/>
    </xf>
    <xf numFmtId="0" fontId="39" fillId="14" borderId="7" xfId="1" applyFont="1" applyFill="1" applyBorder="1" applyAlignment="1" applyProtection="1">
      <alignment horizontal="center"/>
    </xf>
    <xf numFmtId="0" fontId="39" fillId="14" borderId="0" xfId="1" applyFont="1" applyFill="1" applyAlignment="1" applyProtection="1">
      <alignment horizontal="center"/>
    </xf>
    <xf numFmtId="0" fontId="39" fillId="14" borderId="8" xfId="1" applyFont="1" applyFill="1" applyBorder="1" applyAlignment="1" applyProtection="1">
      <alignment horizontal="center"/>
    </xf>
    <xf numFmtId="0" fontId="32" fillId="14" borderId="1" xfId="0" applyFont="1" applyFill="1" applyBorder="1" applyAlignment="1">
      <alignment horizontal="center" wrapText="1"/>
    </xf>
    <xf numFmtId="0" fontId="32" fillId="14" borderId="2" xfId="0" applyFont="1" applyFill="1" applyBorder="1" applyAlignment="1">
      <alignment horizontal="center" wrapText="1"/>
    </xf>
    <xf numFmtId="0" fontId="32" fillId="14" borderId="3" xfId="0" applyFont="1" applyFill="1" applyBorder="1" applyAlignment="1">
      <alignment horizontal="center" wrapText="1"/>
    </xf>
    <xf numFmtId="0" fontId="16" fillId="14" borderId="4" xfId="0" applyFont="1" applyFill="1" applyBorder="1" applyAlignment="1">
      <alignment horizontal="center"/>
    </xf>
    <xf numFmtId="0" fontId="16" fillId="14" borderId="6" xfId="0" applyFont="1" applyFill="1" applyBorder="1" applyAlignment="1">
      <alignment horizontal="center"/>
    </xf>
    <xf numFmtId="0" fontId="16" fillId="14" borderId="5" xfId="0" applyFont="1" applyFill="1" applyBorder="1" applyAlignment="1">
      <alignment horizontal="center"/>
    </xf>
    <xf numFmtId="0" fontId="16" fillId="13" borderId="0" xfId="0" applyFont="1" applyFill="1" applyAlignment="1">
      <alignment horizontal="center"/>
    </xf>
    <xf numFmtId="0" fontId="32" fillId="14" borderId="2" xfId="0" applyFont="1" applyFill="1" applyBorder="1" applyAlignment="1">
      <alignment horizontal="center"/>
    </xf>
    <xf numFmtId="0" fontId="17" fillId="13" borderId="38" xfId="0" applyFont="1" applyFill="1" applyBorder="1" applyAlignment="1">
      <alignment horizontal="center" vertical="center" wrapText="1"/>
    </xf>
    <xf numFmtId="0" fontId="17" fillId="13" borderId="46" xfId="0" applyFont="1" applyFill="1" applyBorder="1" applyAlignment="1">
      <alignment horizontal="center" vertical="center" wrapText="1"/>
    </xf>
    <xf numFmtId="0" fontId="17" fillId="2" borderId="48" xfId="0" applyFont="1" applyFill="1" applyBorder="1" applyAlignment="1">
      <alignment horizontal="center" vertical="center" wrapText="1"/>
    </xf>
    <xf numFmtId="0" fontId="17" fillId="2" borderId="35" xfId="0" applyFont="1" applyFill="1" applyBorder="1" applyAlignment="1">
      <alignment horizontal="center" vertical="center" wrapText="1"/>
    </xf>
    <xf numFmtId="2" fontId="19" fillId="2" borderId="49" xfId="0" applyNumberFormat="1" applyFont="1" applyFill="1" applyBorder="1" applyAlignment="1">
      <alignment horizontal="center" vertical="center"/>
    </xf>
    <xf numFmtId="2" fontId="19" fillId="2" borderId="47" xfId="0" applyNumberFormat="1" applyFont="1" applyFill="1" applyBorder="1" applyAlignment="1">
      <alignment horizontal="center" vertical="center"/>
    </xf>
    <xf numFmtId="0" fontId="18" fillId="14" borderId="1" xfId="0" applyFont="1" applyFill="1" applyBorder="1" applyAlignment="1">
      <alignment horizontal="center" vertical="center" wrapText="1"/>
    </xf>
    <xf numFmtId="0" fontId="0" fillId="14" borderId="2" xfId="0" applyFill="1" applyBorder="1" applyAlignment="1">
      <alignment horizontal="center" vertical="center" wrapText="1"/>
    </xf>
    <xf numFmtId="0" fontId="0" fillId="14" borderId="3" xfId="0" applyFill="1" applyBorder="1" applyAlignment="1">
      <alignment horizontal="center" vertical="center" wrapText="1"/>
    </xf>
    <xf numFmtId="0" fontId="18" fillId="14" borderId="2"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3" fillId="14" borderId="9" xfId="0" applyFont="1" applyFill="1" applyBorder="1" applyAlignment="1">
      <alignment horizontal="center" vertical="center" wrapText="1"/>
    </xf>
    <xf numFmtId="0" fontId="3" fillId="14" borderId="11" xfId="0" applyFont="1" applyFill="1" applyBorder="1" applyAlignment="1">
      <alignment horizontal="center" vertical="center" wrapText="1"/>
    </xf>
    <xf numFmtId="0" fontId="3" fillId="14" borderId="10" xfId="0" applyFont="1" applyFill="1" applyBorder="1" applyAlignment="1">
      <alignment horizontal="center" vertical="center" wrapText="1"/>
    </xf>
    <xf numFmtId="0" fontId="1" fillId="14" borderId="1" xfId="0" applyFont="1" applyFill="1" applyBorder="1" applyAlignment="1">
      <alignment horizontal="left" vertical="center" wrapText="1"/>
    </xf>
    <xf numFmtId="0" fontId="1" fillId="14" borderId="2" xfId="0" applyFont="1" applyFill="1" applyBorder="1" applyAlignment="1">
      <alignment horizontal="left" vertical="center" wrapText="1"/>
    </xf>
    <xf numFmtId="0" fontId="1" fillId="14" borderId="3" xfId="0" applyFont="1" applyFill="1" applyBorder="1" applyAlignment="1">
      <alignment horizontal="left" vertical="center" wrapText="1"/>
    </xf>
    <xf numFmtId="0" fontId="3" fillId="14" borderId="1"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3" fillId="14" borderId="3" xfId="0" applyFont="1" applyFill="1" applyBorder="1" applyAlignment="1">
      <alignment horizontal="center" vertical="center" wrapText="1"/>
    </xf>
    <xf numFmtId="0" fontId="18" fillId="14" borderId="3" xfId="0" applyFont="1" applyFill="1" applyBorder="1" applyAlignment="1">
      <alignment horizontal="center" vertical="center" wrapText="1"/>
    </xf>
    <xf numFmtId="2" fontId="19" fillId="2" borderId="23" xfId="0" applyNumberFormat="1" applyFont="1" applyFill="1" applyBorder="1" applyAlignment="1">
      <alignment horizontal="center" vertical="center"/>
    </xf>
    <xf numFmtId="2" fontId="19" fillId="2" borderId="35" xfId="0" applyNumberFormat="1" applyFont="1" applyFill="1" applyBorder="1" applyAlignment="1">
      <alignment horizontal="center" vertical="center"/>
    </xf>
    <xf numFmtId="0" fontId="20" fillId="14" borderId="1" xfId="0" applyFont="1" applyFill="1" applyBorder="1" applyAlignment="1">
      <alignment horizontal="center" vertical="center" wrapText="1"/>
    </xf>
    <xf numFmtId="0" fontId="20" fillId="14" borderId="3" xfId="0" applyFont="1" applyFill="1" applyBorder="1" applyAlignment="1">
      <alignment horizontal="center" vertical="center" wrapText="1"/>
    </xf>
    <xf numFmtId="0" fontId="17" fillId="13" borderId="22" xfId="0" applyFont="1" applyFill="1" applyBorder="1" applyAlignment="1">
      <alignment horizontal="center" vertical="center" wrapText="1"/>
    </xf>
    <xf numFmtId="0" fontId="17" fillId="13" borderId="34"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0" fillId="14" borderId="2" xfId="0" applyFill="1" applyBorder="1" applyAlignment="1">
      <alignment horizontal="center" vertical="center"/>
    </xf>
    <xf numFmtId="0" fontId="0" fillId="14" borderId="3" xfId="0" applyFill="1" applyBorder="1" applyAlignment="1">
      <alignment horizontal="center" vertical="center"/>
    </xf>
    <xf numFmtId="0" fontId="18" fillId="14" borderId="4" xfId="0" applyFont="1" applyFill="1" applyBorder="1" applyAlignment="1">
      <alignment horizontal="center" vertical="center" wrapText="1"/>
    </xf>
    <xf numFmtId="0" fontId="18" fillId="14" borderId="5" xfId="0" applyFont="1" applyFill="1" applyBorder="1" applyAlignment="1">
      <alignment horizontal="center" vertical="center" wrapText="1"/>
    </xf>
    <xf numFmtId="0" fontId="18" fillId="14" borderId="6" xfId="0" applyFont="1" applyFill="1" applyBorder="1" applyAlignment="1">
      <alignment horizontal="center" vertical="center" wrapText="1"/>
    </xf>
    <xf numFmtId="0" fontId="18" fillId="14" borderId="9" xfId="0" applyFont="1" applyFill="1" applyBorder="1" applyAlignment="1">
      <alignment horizontal="center" vertical="center" wrapText="1"/>
    </xf>
    <xf numFmtId="0" fontId="18" fillId="14" borderId="11" xfId="0" applyFont="1" applyFill="1" applyBorder="1" applyAlignment="1">
      <alignment horizontal="center" vertical="center" wrapText="1"/>
    </xf>
    <xf numFmtId="0" fontId="18" fillId="14" borderId="10" xfId="0" applyFont="1" applyFill="1" applyBorder="1" applyAlignment="1">
      <alignment horizontal="center" vertical="center" wrapText="1"/>
    </xf>
    <xf numFmtId="0" fontId="19" fillId="14" borderId="1" xfId="0" applyFont="1" applyFill="1" applyBorder="1" applyAlignment="1">
      <alignment horizontal="left" vertical="center" wrapText="1"/>
    </xf>
    <xf numFmtId="0" fontId="19" fillId="14" borderId="2" xfId="0" applyFont="1" applyFill="1" applyBorder="1" applyAlignment="1">
      <alignment horizontal="left" vertical="center" wrapText="1"/>
    </xf>
    <xf numFmtId="0" fontId="19" fillId="14" borderId="3" xfId="0" applyFont="1" applyFill="1" applyBorder="1" applyAlignment="1">
      <alignment horizontal="left" vertical="center" wrapText="1"/>
    </xf>
    <xf numFmtId="2" fontId="19" fillId="2" borderId="1" xfId="0" applyNumberFormat="1" applyFont="1" applyFill="1" applyBorder="1" applyAlignment="1">
      <alignment horizontal="center" vertical="center"/>
    </xf>
    <xf numFmtId="2" fontId="19" fillId="2" borderId="32" xfId="0" applyNumberFormat="1" applyFont="1" applyFill="1" applyBorder="1" applyAlignment="1">
      <alignment horizontal="center" vertical="center"/>
    </xf>
    <xf numFmtId="2" fontId="19" fillId="2" borderId="27" xfId="0" applyNumberFormat="1" applyFont="1" applyFill="1" applyBorder="1" applyAlignment="1">
      <alignment horizontal="center" vertical="center"/>
    </xf>
    <xf numFmtId="2" fontId="19" fillId="2" borderId="3" xfId="0" applyNumberFormat="1" applyFont="1" applyFill="1" applyBorder="1" applyAlignment="1">
      <alignment horizontal="center" vertical="center"/>
    </xf>
    <xf numFmtId="0" fontId="20" fillId="13" borderId="1" xfId="0" applyFont="1" applyFill="1" applyBorder="1" applyAlignment="1">
      <alignment horizontal="center" vertical="center" wrapText="1"/>
    </xf>
    <xf numFmtId="0" fontId="20" fillId="13" borderId="32"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20" fillId="13" borderId="3" xfId="0" applyFont="1" applyFill="1" applyBorder="1" applyAlignment="1">
      <alignment horizontal="center" vertical="center" wrapText="1"/>
    </xf>
    <xf numFmtId="0" fontId="35" fillId="14" borderId="1" xfId="0" applyFont="1" applyFill="1" applyBorder="1" applyAlignment="1">
      <alignment horizontal="center" vertical="center"/>
    </xf>
    <xf numFmtId="0" fontId="35" fillId="14" borderId="2" xfId="0" applyFont="1" applyFill="1" applyBorder="1" applyAlignment="1">
      <alignment horizontal="center" vertical="center"/>
    </xf>
    <xf numFmtId="0" fontId="35" fillId="14" borderId="3" xfId="0" applyFont="1" applyFill="1" applyBorder="1" applyAlignment="1">
      <alignment horizontal="center" vertical="center"/>
    </xf>
    <xf numFmtId="0" fontId="12" fillId="14" borderId="18" xfId="5" applyFont="1" applyFill="1" applyBorder="1" applyAlignment="1">
      <alignment horizontal="left" vertical="center" wrapText="1"/>
    </xf>
    <xf numFmtId="0" fontId="12" fillId="14" borderId="19" xfId="5" applyFont="1" applyFill="1" applyBorder="1" applyAlignment="1">
      <alignment horizontal="left" vertical="center" wrapText="1"/>
    </xf>
    <xf numFmtId="0" fontId="17" fillId="2" borderId="1" xfId="0" applyFont="1" applyFill="1" applyBorder="1" applyAlignment="1">
      <alignment horizontal="center"/>
    </xf>
    <xf numFmtId="0" fontId="17" fillId="2" borderId="3" xfId="0" applyFont="1" applyFill="1" applyBorder="1" applyAlignment="1">
      <alignment horizontal="center"/>
    </xf>
    <xf numFmtId="0" fontId="12" fillId="14" borderId="1" xfId="0" applyFont="1" applyFill="1" applyBorder="1" applyAlignment="1">
      <alignment horizontal="left" vertical="center" wrapText="1"/>
    </xf>
    <xf numFmtId="0" fontId="38" fillId="14" borderId="2" xfId="0" applyFont="1" applyFill="1" applyBorder="1" applyAlignment="1">
      <alignment horizontal="left" vertical="center"/>
    </xf>
    <xf numFmtId="0" fontId="38" fillId="14" borderId="3" xfId="0" applyFont="1" applyFill="1" applyBorder="1" applyAlignment="1">
      <alignment horizontal="left" vertical="center"/>
    </xf>
    <xf numFmtId="0" fontId="20" fillId="13" borderId="0" xfId="0" applyFont="1" applyFill="1" applyAlignment="1">
      <alignment horizontal="left" vertical="top" wrapText="1"/>
    </xf>
    <xf numFmtId="0" fontId="36" fillId="13" borderId="7" xfId="0" applyFont="1" applyFill="1" applyBorder="1" applyAlignment="1">
      <alignment horizontal="left" vertical="center" wrapText="1"/>
    </xf>
    <xf numFmtId="0" fontId="36" fillId="13" borderId="0" xfId="0" applyFont="1" applyFill="1" applyAlignment="1">
      <alignment horizontal="left" vertical="center" wrapText="1"/>
    </xf>
    <xf numFmtId="0" fontId="16" fillId="15" borderId="1" xfId="0" applyFont="1" applyFill="1" applyBorder="1" applyAlignment="1">
      <alignment horizontal="center"/>
    </xf>
    <xf numFmtId="0" fontId="16" fillId="15" borderId="3" xfId="0" applyFont="1" applyFill="1" applyBorder="1" applyAlignment="1">
      <alignment horizontal="center"/>
    </xf>
    <xf numFmtId="0" fontId="36" fillId="2" borderId="50" xfId="0" applyFont="1" applyFill="1" applyBorder="1" applyAlignment="1">
      <alignment horizontal="right"/>
    </xf>
    <xf numFmtId="0" fontId="36" fillId="2" borderId="37" xfId="0" applyFont="1" applyFill="1" applyBorder="1" applyAlignment="1">
      <alignment horizontal="right"/>
    </xf>
    <xf numFmtId="0" fontId="36" fillId="2" borderId="57" xfId="0" applyFont="1" applyFill="1" applyBorder="1" applyAlignment="1">
      <alignment horizontal="right"/>
    </xf>
    <xf numFmtId="0" fontId="36" fillId="14" borderId="4" xfId="0" applyFont="1" applyFill="1" applyBorder="1" applyAlignment="1">
      <alignment horizontal="left" vertical="center" wrapText="1"/>
    </xf>
    <xf numFmtId="0" fontId="36" fillId="14" borderId="5" xfId="0" applyFont="1" applyFill="1" applyBorder="1" applyAlignment="1">
      <alignment horizontal="left" vertical="center" wrapText="1"/>
    </xf>
    <xf numFmtId="0" fontId="36" fillId="14" borderId="6" xfId="0" applyFont="1" applyFill="1" applyBorder="1" applyAlignment="1">
      <alignment horizontal="left" vertical="center" wrapText="1"/>
    </xf>
    <xf numFmtId="0" fontId="16" fillId="13" borderId="58" xfId="0" applyFont="1" applyFill="1" applyBorder="1" applyAlignment="1">
      <alignment horizontal="left"/>
    </xf>
    <xf numFmtId="0" fontId="35" fillId="13" borderId="4" xfId="0" applyFont="1" applyFill="1" applyBorder="1" applyAlignment="1">
      <alignment horizontal="left" vertical="center" wrapText="1"/>
    </xf>
    <xf numFmtId="0" fontId="35" fillId="13" borderId="5" xfId="0" applyFont="1" applyFill="1" applyBorder="1" applyAlignment="1">
      <alignment horizontal="left" vertical="center" wrapText="1"/>
    </xf>
    <xf numFmtId="0" fontId="35" fillId="13" borderId="6" xfId="0" applyFont="1" applyFill="1" applyBorder="1" applyAlignment="1">
      <alignment horizontal="left" vertical="center" wrapText="1"/>
    </xf>
    <xf numFmtId="0" fontId="36" fillId="13" borderId="7" xfId="0" applyFont="1" applyFill="1" applyBorder="1" applyAlignment="1">
      <alignment horizontal="center" vertical="center" wrapText="1"/>
    </xf>
    <xf numFmtId="0" fontId="36" fillId="13" borderId="0" xfId="0" applyFont="1" applyFill="1" applyAlignment="1">
      <alignment horizontal="center" vertical="center" wrapText="1"/>
    </xf>
    <xf numFmtId="0" fontId="36" fillId="13" borderId="8" xfId="0" applyFont="1" applyFill="1" applyBorder="1" applyAlignment="1">
      <alignment horizontal="center" vertical="center" wrapText="1"/>
    </xf>
    <xf numFmtId="0" fontId="16" fillId="2" borderId="61" xfId="0" applyFont="1" applyFill="1" applyBorder="1" applyAlignment="1">
      <alignment horizontal="right"/>
    </xf>
    <xf numFmtId="0" fontId="16" fillId="2" borderId="51" xfId="0" applyFont="1" applyFill="1" applyBorder="1" applyAlignment="1">
      <alignment horizontal="right"/>
    </xf>
    <xf numFmtId="0" fontId="16" fillId="2" borderId="56" xfId="0" applyFont="1" applyFill="1" applyBorder="1" applyAlignment="1">
      <alignment horizontal="right"/>
    </xf>
    <xf numFmtId="0" fontId="30" fillId="13" borderId="0" xfId="0" applyFont="1" applyFill="1" applyAlignment="1">
      <alignment horizontal="left" vertical="center" wrapText="1"/>
    </xf>
    <xf numFmtId="0" fontId="20" fillId="14" borderId="1" xfId="0" applyFont="1" applyFill="1" applyBorder="1" applyAlignment="1">
      <alignment horizontal="left" vertical="center" wrapText="1"/>
    </xf>
    <xf numFmtId="0" fontId="27" fillId="14" borderId="2" xfId="0" applyFont="1" applyFill="1" applyBorder="1" applyAlignment="1">
      <alignment horizontal="left" vertical="center"/>
    </xf>
    <xf numFmtId="0" fontId="27" fillId="14" borderId="3" xfId="0" applyFont="1" applyFill="1" applyBorder="1" applyAlignment="1">
      <alignment horizontal="left" vertical="center"/>
    </xf>
    <xf numFmtId="0" fontId="20" fillId="2" borderId="1" xfId="0" applyFont="1" applyFill="1" applyBorder="1" applyAlignment="1">
      <alignment horizontal="left" vertical="top" wrapText="1"/>
    </xf>
    <xf numFmtId="0" fontId="27" fillId="2" borderId="2" xfId="0" applyFont="1" applyFill="1" applyBorder="1" applyAlignment="1">
      <alignment horizontal="left" vertical="top"/>
    </xf>
    <xf numFmtId="0" fontId="27" fillId="2" borderId="3" xfId="0" applyFont="1" applyFill="1" applyBorder="1" applyAlignment="1">
      <alignment horizontal="left" vertical="top"/>
    </xf>
    <xf numFmtId="0" fontId="15" fillId="6" borderId="0" xfId="0" applyFont="1" applyFill="1" applyAlignment="1">
      <alignment horizontal="center" vertical="top" textRotation="180"/>
    </xf>
    <xf numFmtId="0" fontId="15" fillId="4" borderId="0" xfId="0" applyFont="1" applyFill="1" applyAlignment="1">
      <alignment horizontal="center" vertical="top" textRotation="180"/>
    </xf>
    <xf numFmtId="0" fontId="15" fillId="7" borderId="0" xfId="0" applyFont="1" applyFill="1" applyAlignment="1">
      <alignment horizontal="center" vertical="top" textRotation="180"/>
    </xf>
    <xf numFmtId="0" fontId="15" fillId="8" borderId="0" xfId="0" applyFont="1" applyFill="1" applyAlignment="1">
      <alignment horizontal="center" vertical="top" textRotation="180"/>
    </xf>
    <xf numFmtId="0" fontId="15" fillId="12" borderId="0" xfId="0" applyFont="1" applyFill="1" applyAlignment="1">
      <alignment horizontal="center" vertical="top" textRotation="180"/>
    </xf>
    <xf numFmtId="1" fontId="0" fillId="11" borderId="52" xfId="0" applyNumberFormat="1" applyFill="1" applyBorder="1" applyAlignment="1">
      <alignment horizontal="center"/>
    </xf>
    <xf numFmtId="0" fontId="0" fillId="11" borderId="15" xfId="0" applyFill="1" applyBorder="1" applyAlignment="1">
      <alignment horizontal="center"/>
    </xf>
    <xf numFmtId="2" fontId="0" fillId="11" borderId="52" xfId="0" applyNumberFormat="1" applyFill="1" applyBorder="1" applyAlignment="1">
      <alignment horizontal="center"/>
    </xf>
    <xf numFmtId="0" fontId="15" fillId="11" borderId="0" xfId="0" applyFont="1" applyFill="1" applyAlignment="1">
      <alignment horizontal="center" vertical="top" textRotation="180"/>
    </xf>
    <xf numFmtId="0" fontId="16" fillId="13" borderId="0" xfId="0" applyFont="1" applyFill="1" applyAlignment="1">
      <alignment horizontal="right" vertical="center" wrapText="1"/>
    </xf>
    <xf numFmtId="0" fontId="16" fillId="13" borderId="7" xfId="0" applyFont="1" applyFill="1" applyBorder="1" applyAlignment="1">
      <alignment horizontal="right" vertical="center" wrapText="1"/>
    </xf>
    <xf numFmtId="0" fontId="16" fillId="13" borderId="0" xfId="0" applyFont="1" applyFill="1" applyAlignment="1">
      <alignment horizontal="right" vertical="center" wrapText="1"/>
    </xf>
    <xf numFmtId="0" fontId="16" fillId="13" borderId="7" xfId="0" applyFont="1" applyFill="1" applyBorder="1" applyAlignment="1">
      <alignment horizontal="right" vertical="center" wrapText="1"/>
    </xf>
    <xf numFmtId="0" fontId="16" fillId="13" borderId="0" xfId="0" applyFont="1" applyFill="1" applyAlignment="1">
      <alignment horizontal="right" wrapText="1"/>
    </xf>
    <xf numFmtId="0" fontId="42" fillId="13" borderId="60" xfId="0" applyFont="1" applyFill="1" applyBorder="1" applyAlignment="1">
      <alignment wrapText="1"/>
    </xf>
    <xf numFmtId="0" fontId="42" fillId="13" borderId="47" xfId="0" applyFont="1" applyFill="1" applyBorder="1" applyAlignment="1">
      <alignment wrapText="1"/>
    </xf>
  </cellXfs>
  <cellStyles count="7">
    <cellStyle name="20% - Énfasis1" xfId="5" builtinId="30"/>
    <cellStyle name="Énfasis1" xfId="4" builtinId="29"/>
    <cellStyle name="Hipervínculo" xfId="1" builtinId="8"/>
    <cellStyle name="Millares" xfId="6" builtinId="3"/>
    <cellStyle name="Normal" xfId="0" builtinId="0"/>
    <cellStyle name="Porcentaje" xfId="2" builtinId="5"/>
    <cellStyle name="Título" xfId="3" builtinId="15"/>
  </cellStyles>
  <dxfs count="0"/>
  <tableStyles count="0" defaultTableStyle="TableStyleMedium9" defaultPivotStyle="PivotStyleLight16"/>
  <colors>
    <mruColors>
      <color rgb="FF0000FF"/>
      <color rgb="FFFFDDDD"/>
      <color rgb="FFFFCCCC"/>
      <color rgb="FFFF9999"/>
      <color rgb="FFFF5B5B"/>
      <color rgb="FFFF0000"/>
      <color rgb="FFFF3505"/>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Datos!$B$5" fmlaRange="$C$51:$C$53" noThreeD="1" sel="1" val="0"/>
</file>

<file path=xl/ctrlProps/ctrlProp10.xml><?xml version="1.0" encoding="utf-8"?>
<formControlPr xmlns="http://schemas.microsoft.com/office/spreadsheetml/2009/9/main" objectType="CheckBox" fmlaLink="Datos!$B$52" lockText="1" noThreeD="1"/>
</file>

<file path=xl/ctrlProps/ctrlProp11.xml><?xml version="1.0" encoding="utf-8"?>
<formControlPr xmlns="http://schemas.microsoft.com/office/spreadsheetml/2009/9/main" objectType="Drop" dropStyle="combo" dx="22" fmlaLink="Datos!$B$65" fmlaRange="$C$369:$C$370" noThreeD="1" sel="0" val="0"/>
</file>

<file path=xl/ctrlProps/ctrlProp12.xml><?xml version="1.0" encoding="utf-8"?>
<formControlPr xmlns="http://schemas.microsoft.com/office/spreadsheetml/2009/9/main" objectType="Drop" dropStyle="combo" dx="22" fmlaLink="Datos!$B$69" fmlaRange="$C$369:$C$370" noThreeD="1" sel="0" val="0"/>
</file>

<file path=xl/ctrlProps/ctrlProp13.xml><?xml version="1.0" encoding="utf-8"?>
<formControlPr xmlns="http://schemas.microsoft.com/office/spreadsheetml/2009/9/main" objectType="Drop" dropStyle="combo" dx="22" fmlaLink="Datos!$B$76" fmlaRange="$C$369:$C$370" noThreeD="1" sel="0" val="0"/>
</file>

<file path=xl/ctrlProps/ctrlProp14.xml><?xml version="1.0" encoding="utf-8"?>
<formControlPr xmlns="http://schemas.microsoft.com/office/spreadsheetml/2009/9/main" objectType="CheckBox" fmlaLink="Datos!$B$84" lockText="1" noThreeD="1"/>
</file>

<file path=xl/ctrlProps/ctrlProp15.xml><?xml version="1.0" encoding="utf-8"?>
<formControlPr xmlns="http://schemas.microsoft.com/office/spreadsheetml/2009/9/main" objectType="CheckBox" fmlaLink="Datos!$B$85" lockText="1" noThreeD="1"/>
</file>

<file path=xl/ctrlProps/ctrlProp16.xml><?xml version="1.0" encoding="utf-8"?>
<formControlPr xmlns="http://schemas.microsoft.com/office/spreadsheetml/2009/9/main" objectType="CheckBox" fmlaLink="Datos!$B$86" lockText="1" noThreeD="1"/>
</file>

<file path=xl/ctrlProps/ctrlProp17.xml><?xml version="1.0" encoding="utf-8"?>
<formControlPr xmlns="http://schemas.microsoft.com/office/spreadsheetml/2009/9/main" objectType="CheckBox" fmlaLink="Datos!$B$87" lockText="1" noThreeD="1"/>
</file>

<file path=xl/ctrlProps/ctrlProp18.xml><?xml version="1.0" encoding="utf-8"?>
<formControlPr xmlns="http://schemas.microsoft.com/office/spreadsheetml/2009/9/main" objectType="CheckBox" fmlaLink="Datos!$B$88" lockText="1" noThreeD="1"/>
</file>

<file path=xl/ctrlProps/ctrlProp19.xml><?xml version="1.0" encoding="utf-8"?>
<formControlPr xmlns="http://schemas.microsoft.com/office/spreadsheetml/2009/9/main" objectType="CheckBox" fmlaLink="Datos!$B$89" lockText="1" noThreeD="1"/>
</file>

<file path=xl/ctrlProps/ctrlProp2.xml><?xml version="1.0" encoding="utf-8"?>
<formControlPr xmlns="http://schemas.microsoft.com/office/spreadsheetml/2009/9/main" objectType="CheckBox" fmlaLink="Datos!$B$9" lockText="1" noThreeD="1"/>
</file>

<file path=xl/ctrlProps/ctrlProp20.xml><?xml version="1.0" encoding="utf-8"?>
<formControlPr xmlns="http://schemas.microsoft.com/office/spreadsheetml/2009/9/main" objectType="CheckBox" fmlaLink="Datos!$B$93" lockText="1" noThreeD="1"/>
</file>

<file path=xl/ctrlProps/ctrlProp21.xml><?xml version="1.0" encoding="utf-8"?>
<formControlPr xmlns="http://schemas.microsoft.com/office/spreadsheetml/2009/9/main" objectType="CheckBox" fmlaLink="Datos!$B$90" lockText="1" noThreeD="1"/>
</file>

<file path=xl/ctrlProps/ctrlProp22.xml><?xml version="1.0" encoding="utf-8"?>
<formControlPr xmlns="http://schemas.microsoft.com/office/spreadsheetml/2009/9/main" objectType="CheckBox" fmlaLink="Datos!$B$91" lockText="1" noThreeD="1"/>
</file>

<file path=xl/ctrlProps/ctrlProp23.xml><?xml version="1.0" encoding="utf-8"?>
<formControlPr xmlns="http://schemas.microsoft.com/office/spreadsheetml/2009/9/main" objectType="CheckBox" fmlaLink="Datos!$B$92" lockText="1" noThreeD="1"/>
</file>

<file path=xl/ctrlProps/ctrlProp24.xml><?xml version="1.0" encoding="utf-8"?>
<formControlPr xmlns="http://schemas.microsoft.com/office/spreadsheetml/2009/9/main" objectType="CheckBox" fmlaLink="Datos!$B$24" lockText="1" noThreeD="1"/>
</file>

<file path=xl/ctrlProps/ctrlProp25.xml><?xml version="1.0" encoding="utf-8"?>
<formControlPr xmlns="http://schemas.microsoft.com/office/spreadsheetml/2009/9/main" objectType="CheckBox" fmlaLink="Datos!$B$25" lockText="1" noThreeD="1"/>
</file>

<file path=xl/ctrlProps/ctrlProp26.xml><?xml version="1.0" encoding="utf-8"?>
<formControlPr xmlns="http://schemas.microsoft.com/office/spreadsheetml/2009/9/main" objectType="CheckBox" fmlaLink="Datos!$B$26" lockText="1" noThreeD="1"/>
</file>

<file path=xl/ctrlProps/ctrlProp27.xml><?xml version="1.0" encoding="utf-8"?>
<formControlPr xmlns="http://schemas.microsoft.com/office/spreadsheetml/2009/9/main" objectType="CheckBox" fmlaLink="Datos!$B$27" lockText="1" noThreeD="1"/>
</file>

<file path=xl/ctrlProps/ctrlProp28.xml><?xml version="1.0" encoding="utf-8"?>
<formControlPr xmlns="http://schemas.microsoft.com/office/spreadsheetml/2009/9/main" objectType="CheckBox" fmlaLink="Datos!$B$28" lockText="1" noThreeD="1"/>
</file>

<file path=xl/ctrlProps/ctrlProp29.xml><?xml version="1.0" encoding="utf-8"?>
<formControlPr xmlns="http://schemas.microsoft.com/office/spreadsheetml/2009/9/main" objectType="CheckBox" fmlaLink="Datos!$B$29" lockText="1" noThreeD="1"/>
</file>

<file path=xl/ctrlProps/ctrlProp3.xml><?xml version="1.0" encoding="utf-8"?>
<formControlPr xmlns="http://schemas.microsoft.com/office/spreadsheetml/2009/9/main" objectType="CheckBox" fmlaLink="Datos!$B$10" lockText="1" noThreeD="1"/>
</file>

<file path=xl/ctrlProps/ctrlProp30.xml><?xml version="1.0" encoding="utf-8"?>
<formControlPr xmlns="http://schemas.microsoft.com/office/spreadsheetml/2009/9/main" objectType="CheckBox" fmlaLink="Datos!$B$30" lockText="1" noThreeD="1"/>
</file>

<file path=xl/ctrlProps/ctrlProp31.xml><?xml version="1.0" encoding="utf-8"?>
<formControlPr xmlns="http://schemas.microsoft.com/office/spreadsheetml/2009/9/main" objectType="CheckBox" fmlaLink="Datos!$B$31" lockText="1" noThreeD="1"/>
</file>

<file path=xl/ctrlProps/ctrlProp32.xml><?xml version="1.0" encoding="utf-8"?>
<formControlPr xmlns="http://schemas.microsoft.com/office/spreadsheetml/2009/9/main" objectType="CheckBox" fmlaLink="Datos!$B$32" lockText="1" noThreeD="1"/>
</file>

<file path=xl/ctrlProps/ctrlProp33.xml><?xml version="1.0" encoding="utf-8"?>
<formControlPr xmlns="http://schemas.microsoft.com/office/spreadsheetml/2009/9/main" objectType="CheckBox" fmlaLink="Datos!$B$33" lockText="1" noThreeD="1"/>
</file>

<file path=xl/ctrlProps/ctrlProp34.xml><?xml version="1.0" encoding="utf-8"?>
<formControlPr xmlns="http://schemas.microsoft.com/office/spreadsheetml/2009/9/main" objectType="CheckBox" fmlaLink="Datos!$B$34" lockText="1" noThreeD="1"/>
</file>

<file path=xl/ctrlProps/ctrlProp35.xml><?xml version="1.0" encoding="utf-8"?>
<formControlPr xmlns="http://schemas.microsoft.com/office/spreadsheetml/2009/9/main" objectType="CheckBox" fmlaLink="Datos!$B$35" lockText="1" noThreeD="1"/>
</file>

<file path=xl/ctrlProps/ctrlProp36.xml><?xml version="1.0" encoding="utf-8"?>
<formControlPr xmlns="http://schemas.microsoft.com/office/spreadsheetml/2009/9/main" objectType="CheckBox" fmlaLink="Datos!$B$23" lockText="1" noThreeD="1"/>
</file>

<file path=xl/ctrlProps/ctrlProp37.xml><?xml version="1.0" encoding="utf-8"?>
<formControlPr xmlns="http://schemas.microsoft.com/office/spreadsheetml/2009/9/main" objectType="CheckBox" fmlaLink="Datos!$B$21" lockText="1" noThreeD="1"/>
</file>

<file path=xl/ctrlProps/ctrlProp38.xml><?xml version="1.0" encoding="utf-8"?>
<formControlPr xmlns="http://schemas.microsoft.com/office/spreadsheetml/2009/9/main" objectType="CheckBox" fmlaLink="Datos!$B$39" lockText="1" noThreeD="1"/>
</file>

<file path=xl/ctrlProps/ctrlProp39.xml><?xml version="1.0" encoding="utf-8"?>
<formControlPr xmlns="http://schemas.microsoft.com/office/spreadsheetml/2009/9/main" objectType="CheckBox" fmlaLink="Datos!$B$41" lockText="1" noThreeD="1"/>
</file>

<file path=xl/ctrlProps/ctrlProp4.xml><?xml version="1.0" encoding="utf-8"?>
<formControlPr xmlns="http://schemas.microsoft.com/office/spreadsheetml/2009/9/main" objectType="CheckBox" fmlaLink="Datos!$B$11" lockText="1" noThreeD="1"/>
</file>

<file path=xl/ctrlProps/ctrlProp40.xml><?xml version="1.0" encoding="utf-8"?>
<formControlPr xmlns="http://schemas.microsoft.com/office/spreadsheetml/2009/9/main" objectType="CheckBox" fmlaLink="Datos!$B$42" lockText="1" noThreeD="1"/>
</file>

<file path=xl/ctrlProps/ctrlProp41.xml><?xml version="1.0" encoding="utf-8"?>
<formControlPr xmlns="http://schemas.microsoft.com/office/spreadsheetml/2009/9/main" objectType="CheckBox" fmlaLink="Datos!$B$43" lockText="1" noThreeD="1"/>
</file>

<file path=xl/ctrlProps/ctrlProp42.xml><?xml version="1.0" encoding="utf-8"?>
<formControlPr xmlns="http://schemas.microsoft.com/office/spreadsheetml/2009/9/main" objectType="CheckBox" fmlaLink="Datos!$B$44" lockText="1" noThreeD="1"/>
</file>

<file path=xl/ctrlProps/ctrlProp43.xml><?xml version="1.0" encoding="utf-8"?>
<formControlPr xmlns="http://schemas.microsoft.com/office/spreadsheetml/2009/9/main" objectType="CheckBox" fmlaLink="Datos!$B$22" lockText="1" noThreeD="1"/>
</file>

<file path=xl/ctrlProps/ctrlProp44.xml><?xml version="1.0" encoding="utf-8"?>
<formControlPr xmlns="http://schemas.microsoft.com/office/spreadsheetml/2009/9/main" objectType="CheckBox" fmlaLink="Datos!$B$40" lockText="1" noThreeD="1"/>
</file>

<file path=xl/ctrlProps/ctrlProp45.xml><?xml version="1.0" encoding="utf-8"?>
<formControlPr xmlns="http://schemas.microsoft.com/office/spreadsheetml/2009/9/main" objectType="Drop" dropStyle="combo" dx="22" fmlaLink="Datos!$B$17" fmlaRange="$C$369:$C$370" noThreeD="1" sel="0" val="0"/>
</file>

<file path=xl/ctrlProps/ctrlProp46.xml><?xml version="1.0" encoding="utf-8"?>
<formControlPr xmlns="http://schemas.microsoft.com/office/spreadsheetml/2009/9/main" objectType="CheckBox" fmlaLink="Datos!$B$94"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Drop" dropStyle="combo" dx="22" fmlaLink="Datos!$B$65" fmlaRange="$C$369:$C$370" noThreeD="1" sel="0" val="0"/>
</file>

<file path=xl/ctrlProps/ctrlProp5.xml><?xml version="1.0" encoding="utf-8"?>
<formControlPr xmlns="http://schemas.microsoft.com/office/spreadsheetml/2009/9/main" objectType="CheckBox" fmlaLink="Datos!$B$12" lockText="1" noThreeD="1"/>
</file>

<file path=xl/ctrlProps/ctrlProp50.xml><?xml version="1.0" encoding="utf-8"?>
<formControlPr xmlns="http://schemas.microsoft.com/office/spreadsheetml/2009/9/main" objectType="Drop" dropStyle="combo" dx="22" fmlaLink="Datos!$B$65" fmlaRange="$C$369:$C$370" noThreeD="1" sel="0" val="0"/>
</file>

<file path=xl/ctrlProps/ctrlProp51.xml><?xml version="1.0" encoding="utf-8"?>
<formControlPr xmlns="http://schemas.microsoft.com/office/spreadsheetml/2009/9/main" objectType="Drop" dropStyle="combo" dx="22" fmlaLink="Datos!$B$65" fmlaRange="$C$369:$C$370" noThreeD="1" sel="0" val="0"/>
</file>

<file path=xl/ctrlProps/ctrlProp52.xml><?xml version="1.0" encoding="utf-8"?>
<formControlPr xmlns="http://schemas.microsoft.com/office/spreadsheetml/2009/9/main" objectType="Drop" dropStyle="combo" dx="22" fmlaLink="Datos!$B$65" fmlaRange="$C$369:$C$370" noThreeD="1" sel="0" val="0"/>
</file>

<file path=xl/ctrlProps/ctrlProp53.xml><?xml version="1.0" encoding="utf-8"?>
<formControlPr xmlns="http://schemas.microsoft.com/office/spreadsheetml/2009/9/main" objectType="Drop" dropStyle="combo" dx="22" fmlaLink="Datos!$B$65" fmlaRange="$C$369:$C$370" noThreeD="1" sel="0" val="0"/>
</file>

<file path=xl/ctrlProps/ctrlProp54.xml><?xml version="1.0" encoding="utf-8"?>
<formControlPr xmlns="http://schemas.microsoft.com/office/spreadsheetml/2009/9/main" objectType="Drop" dropStyle="combo" dx="22" fmlaLink="Datos!$B$76" fmlaRange="$C$369:$C$370" noThreeD="1" sel="0" val="0"/>
</file>

<file path=xl/ctrlProps/ctrlProp55.xml><?xml version="1.0" encoding="utf-8"?>
<formControlPr xmlns="http://schemas.microsoft.com/office/spreadsheetml/2009/9/main" objectType="CheckBox" fmlaLink="Datos!$B$306" lockText="1" noThreeD="1"/>
</file>

<file path=xl/ctrlProps/ctrlProp56.xml><?xml version="1.0" encoding="utf-8"?>
<formControlPr xmlns="http://schemas.microsoft.com/office/spreadsheetml/2009/9/main" objectType="CheckBox" fmlaLink="Datos!$B$307" lockText="1" noThreeD="1"/>
</file>

<file path=xl/ctrlProps/ctrlProp57.xml><?xml version="1.0" encoding="utf-8"?>
<formControlPr xmlns="http://schemas.microsoft.com/office/spreadsheetml/2009/9/main" objectType="CheckBox" fmlaLink="Datos!$B$308" lockText="1" noThreeD="1"/>
</file>

<file path=xl/ctrlProps/ctrlProp58.xml><?xml version="1.0" encoding="utf-8"?>
<formControlPr xmlns="http://schemas.microsoft.com/office/spreadsheetml/2009/9/main" objectType="CheckBox" fmlaLink="Datos!$B$309" lockText="1" noThreeD="1"/>
</file>

<file path=xl/ctrlProps/ctrlProp59.xml><?xml version="1.0" encoding="utf-8"?>
<formControlPr xmlns="http://schemas.microsoft.com/office/spreadsheetml/2009/9/main" objectType="Drop" dropStyle="combo" dx="22" fmlaRange="$B$107:$B$108" noThreeD="1" sel="0" val="0"/>
</file>

<file path=xl/ctrlProps/ctrlProp6.xml><?xml version="1.0" encoding="utf-8"?>
<formControlPr xmlns="http://schemas.microsoft.com/office/spreadsheetml/2009/9/main" objectType="CheckBox" fmlaLink="Datos!$B$13" lockText="1" noThreeD="1"/>
</file>

<file path=xl/ctrlProps/ctrlProp60.xml><?xml version="1.0" encoding="utf-8"?>
<formControlPr xmlns="http://schemas.microsoft.com/office/spreadsheetml/2009/9/main" objectType="Drop" dropStyle="combo" dx="22" fmlaRange="$B$134:$B$135" noThreeD="1" sel="0" val="0"/>
</file>

<file path=xl/ctrlProps/ctrlProp61.xml><?xml version="1.0" encoding="utf-8"?>
<formControlPr xmlns="http://schemas.microsoft.com/office/spreadsheetml/2009/9/main" objectType="Drop" dropStyle="combo" dx="22" fmlaLink="Datos!$B$185" fmlaRange="$B$134:$B$135" noThreeD="1" sel="0" val="0"/>
</file>

<file path=xl/ctrlProps/ctrlProp62.xml><?xml version="1.0" encoding="utf-8"?>
<formControlPr xmlns="http://schemas.microsoft.com/office/spreadsheetml/2009/9/main" objectType="Radio" firstButton="1" fmlaLink="Datos!$B$294"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CheckBox" fmlaLink="Datos!$B$297" lockText="1" noThreeD="1"/>
</file>

<file path=xl/ctrlProps/ctrlProp68.xml><?xml version="1.0" encoding="utf-8"?>
<formControlPr xmlns="http://schemas.microsoft.com/office/spreadsheetml/2009/9/main" objectType="CheckBox" fmlaLink="Datos!$B$298" lockText="1" noThreeD="1"/>
</file>

<file path=xl/ctrlProps/ctrlProp69.xml><?xml version="1.0" encoding="utf-8"?>
<formControlPr xmlns="http://schemas.microsoft.com/office/spreadsheetml/2009/9/main" objectType="CheckBox" fmlaLink="Datos!$B$299" lockText="1" noThreeD="1"/>
</file>

<file path=xl/ctrlProps/ctrlProp7.xml><?xml version="1.0" encoding="utf-8"?>
<formControlPr xmlns="http://schemas.microsoft.com/office/spreadsheetml/2009/9/main" objectType="CheckBox" fmlaLink="Datos!$B$49" lockText="1" noThreeD="1"/>
</file>

<file path=xl/ctrlProps/ctrlProp70.xml><?xml version="1.0" encoding="utf-8"?>
<formControlPr xmlns="http://schemas.microsoft.com/office/spreadsheetml/2009/9/main" objectType="CheckBox" fmlaLink="Datos!$B$300" lockText="1" noThreeD="1"/>
</file>

<file path=xl/ctrlProps/ctrlProp71.xml><?xml version="1.0" encoding="utf-8"?>
<formControlPr xmlns="http://schemas.microsoft.com/office/spreadsheetml/2009/9/main" objectType="CheckBox" fmlaLink="Datos!$B$301" lockText="1" noThreeD="1"/>
</file>

<file path=xl/ctrlProps/ctrlProp8.xml><?xml version="1.0" encoding="utf-8"?>
<formControlPr xmlns="http://schemas.microsoft.com/office/spreadsheetml/2009/9/main" objectType="CheckBox" fmlaLink="Datos!$B$50" lockText="1" noThreeD="1"/>
</file>

<file path=xl/ctrlProps/ctrlProp9.xml><?xml version="1.0" encoding="utf-8"?>
<formControlPr xmlns="http://schemas.microsoft.com/office/spreadsheetml/2009/9/main" objectType="CheckBox" fmlaLink="Datos!$B$5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219075</xdr:colOff>
      <xdr:row>1</xdr:row>
      <xdr:rowOff>238125</xdr:rowOff>
    </xdr:from>
    <xdr:to>
      <xdr:col>5</xdr:col>
      <xdr:colOff>949040</xdr:colOff>
      <xdr:row>1</xdr:row>
      <xdr:rowOff>841211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419100"/>
          <a:ext cx="1844390" cy="60308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3000375</xdr:colOff>
          <xdr:row>15</xdr:row>
          <xdr:rowOff>28575</xdr:rowOff>
        </xdr:from>
        <xdr:to>
          <xdr:col>8</xdr:col>
          <xdr:colOff>3914775</xdr:colOff>
          <xdr:row>16</xdr:row>
          <xdr:rowOff>9525</xdr:rowOff>
        </xdr:to>
        <xdr:sp macro="" textlink="">
          <xdr:nvSpPr>
            <xdr:cNvPr id="1027" name="Lista desplegable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85725</xdr:colOff>
          <xdr:row>5</xdr:row>
          <xdr:rowOff>390525</xdr:rowOff>
        </xdr:from>
        <xdr:to>
          <xdr:col>3</xdr:col>
          <xdr:colOff>390525</xdr:colOff>
          <xdr:row>7</xdr:row>
          <xdr:rowOff>38100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2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xdr:row>
          <xdr:rowOff>0</xdr:rowOff>
        </xdr:from>
        <xdr:to>
          <xdr:col>3</xdr:col>
          <xdr:colOff>390525</xdr:colOff>
          <xdr:row>8</xdr:row>
          <xdr:rowOff>38100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2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8</xdr:row>
          <xdr:rowOff>0</xdr:rowOff>
        </xdr:from>
        <xdr:to>
          <xdr:col>3</xdr:col>
          <xdr:colOff>390525</xdr:colOff>
          <xdr:row>9</xdr:row>
          <xdr:rowOff>38100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2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8</xdr:row>
          <xdr:rowOff>180975</xdr:rowOff>
        </xdr:from>
        <xdr:to>
          <xdr:col>3</xdr:col>
          <xdr:colOff>390525</xdr:colOff>
          <xdr:row>10</xdr:row>
          <xdr:rowOff>38100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2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xdr:row>
          <xdr:rowOff>171450</xdr:rowOff>
        </xdr:from>
        <xdr:to>
          <xdr:col>3</xdr:col>
          <xdr:colOff>390525</xdr:colOff>
          <xdr:row>11</xdr:row>
          <xdr:rowOff>28575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2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51</xdr:row>
          <xdr:rowOff>19050</xdr:rowOff>
        </xdr:from>
        <xdr:to>
          <xdr:col>3</xdr:col>
          <xdr:colOff>428625</xdr:colOff>
          <xdr:row>52</xdr:row>
          <xdr:rowOff>57150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2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52</xdr:row>
          <xdr:rowOff>28575</xdr:rowOff>
        </xdr:from>
        <xdr:to>
          <xdr:col>3</xdr:col>
          <xdr:colOff>428625</xdr:colOff>
          <xdr:row>53</xdr:row>
          <xdr:rowOff>66675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2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53</xdr:row>
          <xdr:rowOff>28575</xdr:rowOff>
        </xdr:from>
        <xdr:to>
          <xdr:col>3</xdr:col>
          <xdr:colOff>428625</xdr:colOff>
          <xdr:row>54</xdr:row>
          <xdr:rowOff>66675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2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56</xdr:row>
          <xdr:rowOff>19050</xdr:rowOff>
        </xdr:from>
        <xdr:to>
          <xdr:col>3</xdr:col>
          <xdr:colOff>428625</xdr:colOff>
          <xdr:row>57</xdr:row>
          <xdr:rowOff>57150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2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85</xdr:row>
          <xdr:rowOff>0</xdr:rowOff>
        </xdr:from>
        <xdr:to>
          <xdr:col>2</xdr:col>
          <xdr:colOff>952500</xdr:colOff>
          <xdr:row>86</xdr:row>
          <xdr:rowOff>9525</xdr:rowOff>
        </xdr:to>
        <xdr:sp macro="" textlink="">
          <xdr:nvSpPr>
            <xdr:cNvPr id="15370" name="Drop Down 10" hidden="1">
              <a:extLst>
                <a:ext uri="{63B3BB69-23CF-44E3-9099-C40C66FF867C}">
                  <a14:compatExt spid="_x0000_s15370"/>
                </a:ext>
                <a:ext uri="{FF2B5EF4-FFF2-40B4-BE49-F238E27FC236}">
                  <a16:creationId xmlns:a16="http://schemas.microsoft.com/office/drawing/2014/main" id="{00000000-0008-0000-0200-00000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123825</xdr:rowOff>
        </xdr:from>
        <xdr:to>
          <xdr:col>3</xdr:col>
          <xdr:colOff>895350</xdr:colOff>
          <xdr:row>103</xdr:row>
          <xdr:rowOff>142875</xdr:rowOff>
        </xdr:to>
        <xdr:sp macro="" textlink="">
          <xdr:nvSpPr>
            <xdr:cNvPr id="15371" name="Drop Down 11" hidden="1">
              <a:extLst>
                <a:ext uri="{63B3BB69-23CF-44E3-9099-C40C66FF867C}">
                  <a14:compatExt spid="_x0000_s15371"/>
                </a:ext>
                <a:ext uri="{FF2B5EF4-FFF2-40B4-BE49-F238E27FC236}">
                  <a16:creationId xmlns:a16="http://schemas.microsoft.com/office/drawing/2014/main" id="{00000000-0008-0000-0200-00000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109</xdr:row>
          <xdr:rowOff>0</xdr:rowOff>
        </xdr:from>
        <xdr:to>
          <xdr:col>2</xdr:col>
          <xdr:colOff>895350</xdr:colOff>
          <xdr:row>110</xdr:row>
          <xdr:rowOff>9525</xdr:rowOff>
        </xdr:to>
        <xdr:sp macro="" textlink="">
          <xdr:nvSpPr>
            <xdr:cNvPr id="15373" name="Drop Down 13" hidden="1">
              <a:extLst>
                <a:ext uri="{63B3BB69-23CF-44E3-9099-C40C66FF867C}">
                  <a14:compatExt spid="_x0000_s15373"/>
                </a:ext>
                <a:ext uri="{FF2B5EF4-FFF2-40B4-BE49-F238E27FC236}">
                  <a16:creationId xmlns:a16="http://schemas.microsoft.com/office/drawing/2014/main" id="{00000000-0008-0000-0200-00000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139</xdr:row>
          <xdr:rowOff>19050</xdr:rowOff>
        </xdr:from>
        <xdr:to>
          <xdr:col>3</xdr:col>
          <xdr:colOff>428625</xdr:colOff>
          <xdr:row>140</xdr:row>
          <xdr:rowOff>66675</xdr:rowOff>
        </xdr:to>
        <xdr:sp macro="" textlink="">
          <xdr:nvSpPr>
            <xdr:cNvPr id="15374" name="Check Box 21" hidden="1">
              <a:extLst>
                <a:ext uri="{63B3BB69-23CF-44E3-9099-C40C66FF867C}">
                  <a14:compatExt spid="_x0000_s15374"/>
                </a:ext>
                <a:ext uri="{FF2B5EF4-FFF2-40B4-BE49-F238E27FC236}">
                  <a16:creationId xmlns:a16="http://schemas.microsoft.com/office/drawing/2014/main" id="{00000000-0008-0000-02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140</xdr:row>
          <xdr:rowOff>28575</xdr:rowOff>
        </xdr:from>
        <xdr:to>
          <xdr:col>3</xdr:col>
          <xdr:colOff>428625</xdr:colOff>
          <xdr:row>141</xdr:row>
          <xdr:rowOff>76200</xdr:rowOff>
        </xdr:to>
        <xdr:sp macro="" textlink="">
          <xdr:nvSpPr>
            <xdr:cNvPr id="15375" name="Check Box 22" hidden="1">
              <a:extLst>
                <a:ext uri="{63B3BB69-23CF-44E3-9099-C40C66FF867C}">
                  <a14:compatExt spid="_x0000_s15375"/>
                </a:ext>
                <a:ext uri="{FF2B5EF4-FFF2-40B4-BE49-F238E27FC236}">
                  <a16:creationId xmlns:a16="http://schemas.microsoft.com/office/drawing/2014/main" id="{00000000-0008-0000-02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141</xdr:row>
          <xdr:rowOff>28575</xdr:rowOff>
        </xdr:from>
        <xdr:to>
          <xdr:col>3</xdr:col>
          <xdr:colOff>428625</xdr:colOff>
          <xdr:row>142</xdr:row>
          <xdr:rowOff>76200</xdr:rowOff>
        </xdr:to>
        <xdr:sp macro="" textlink="">
          <xdr:nvSpPr>
            <xdr:cNvPr id="15376" name="Check Box 23" hidden="1">
              <a:extLst>
                <a:ext uri="{63B3BB69-23CF-44E3-9099-C40C66FF867C}">
                  <a14:compatExt spid="_x0000_s15376"/>
                </a:ext>
                <a:ext uri="{FF2B5EF4-FFF2-40B4-BE49-F238E27FC236}">
                  <a16:creationId xmlns:a16="http://schemas.microsoft.com/office/drawing/2014/main" id="{00000000-0008-0000-02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142</xdr:row>
          <xdr:rowOff>0</xdr:rowOff>
        </xdr:from>
        <xdr:to>
          <xdr:col>3</xdr:col>
          <xdr:colOff>428625</xdr:colOff>
          <xdr:row>143</xdr:row>
          <xdr:rowOff>47625</xdr:rowOff>
        </xdr:to>
        <xdr:sp macro="" textlink="">
          <xdr:nvSpPr>
            <xdr:cNvPr id="15377" name="Check Box 24" hidden="1">
              <a:extLst>
                <a:ext uri="{63B3BB69-23CF-44E3-9099-C40C66FF867C}">
                  <a14:compatExt spid="_x0000_s15377"/>
                </a:ext>
                <a:ext uri="{FF2B5EF4-FFF2-40B4-BE49-F238E27FC236}">
                  <a16:creationId xmlns:a16="http://schemas.microsoft.com/office/drawing/2014/main" id="{00000000-0008-0000-02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142</xdr:row>
          <xdr:rowOff>171450</xdr:rowOff>
        </xdr:from>
        <xdr:to>
          <xdr:col>3</xdr:col>
          <xdr:colOff>428625</xdr:colOff>
          <xdr:row>144</xdr:row>
          <xdr:rowOff>28575</xdr:rowOff>
        </xdr:to>
        <xdr:sp macro="" textlink="">
          <xdr:nvSpPr>
            <xdr:cNvPr id="15378" name="Check Box 29" hidden="1">
              <a:extLst>
                <a:ext uri="{63B3BB69-23CF-44E3-9099-C40C66FF867C}">
                  <a14:compatExt spid="_x0000_s15378"/>
                </a:ext>
                <a:ext uri="{FF2B5EF4-FFF2-40B4-BE49-F238E27FC236}">
                  <a16:creationId xmlns:a16="http://schemas.microsoft.com/office/drawing/2014/main" id="{00000000-0008-0000-02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144</xdr:row>
          <xdr:rowOff>0</xdr:rowOff>
        </xdr:from>
        <xdr:to>
          <xdr:col>3</xdr:col>
          <xdr:colOff>428625</xdr:colOff>
          <xdr:row>145</xdr:row>
          <xdr:rowOff>38100</xdr:rowOff>
        </xdr:to>
        <xdr:sp macro="" textlink="">
          <xdr:nvSpPr>
            <xdr:cNvPr id="15379" name="Check Box 30" hidden="1">
              <a:extLst>
                <a:ext uri="{63B3BB69-23CF-44E3-9099-C40C66FF867C}">
                  <a14:compatExt spid="_x0000_s15379"/>
                </a:ext>
                <a:ext uri="{FF2B5EF4-FFF2-40B4-BE49-F238E27FC236}">
                  <a16:creationId xmlns:a16="http://schemas.microsoft.com/office/drawing/2014/main" id="{00000000-0008-0000-02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147</xdr:row>
          <xdr:rowOff>161925</xdr:rowOff>
        </xdr:from>
        <xdr:to>
          <xdr:col>3</xdr:col>
          <xdr:colOff>428625</xdr:colOff>
          <xdr:row>149</xdr:row>
          <xdr:rowOff>19050</xdr:rowOff>
        </xdr:to>
        <xdr:sp macro="" textlink="">
          <xdr:nvSpPr>
            <xdr:cNvPr id="15380" name="Check Box 31" hidden="1">
              <a:extLst>
                <a:ext uri="{63B3BB69-23CF-44E3-9099-C40C66FF867C}">
                  <a14:compatExt spid="_x0000_s15380"/>
                </a:ext>
                <a:ext uri="{FF2B5EF4-FFF2-40B4-BE49-F238E27FC236}">
                  <a16:creationId xmlns:a16="http://schemas.microsoft.com/office/drawing/2014/main" id="{00000000-0008-0000-02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144</xdr:row>
          <xdr:rowOff>171450</xdr:rowOff>
        </xdr:from>
        <xdr:to>
          <xdr:col>3</xdr:col>
          <xdr:colOff>428625</xdr:colOff>
          <xdr:row>146</xdr:row>
          <xdr:rowOff>28575</xdr:rowOff>
        </xdr:to>
        <xdr:sp macro="" textlink="">
          <xdr:nvSpPr>
            <xdr:cNvPr id="15381" name="Check Box 32" hidden="1">
              <a:extLst>
                <a:ext uri="{63B3BB69-23CF-44E3-9099-C40C66FF867C}">
                  <a14:compatExt spid="_x0000_s15381"/>
                </a:ext>
                <a:ext uri="{FF2B5EF4-FFF2-40B4-BE49-F238E27FC236}">
                  <a16:creationId xmlns:a16="http://schemas.microsoft.com/office/drawing/2014/main" id="{00000000-0008-0000-02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145</xdr:row>
          <xdr:rowOff>171450</xdr:rowOff>
        </xdr:from>
        <xdr:to>
          <xdr:col>3</xdr:col>
          <xdr:colOff>428625</xdr:colOff>
          <xdr:row>147</xdr:row>
          <xdr:rowOff>28575</xdr:rowOff>
        </xdr:to>
        <xdr:sp macro="" textlink="">
          <xdr:nvSpPr>
            <xdr:cNvPr id="15382" name="Check Box 33" hidden="1">
              <a:extLst>
                <a:ext uri="{63B3BB69-23CF-44E3-9099-C40C66FF867C}">
                  <a14:compatExt spid="_x0000_s15382"/>
                </a:ext>
                <a:ext uri="{FF2B5EF4-FFF2-40B4-BE49-F238E27FC236}">
                  <a16:creationId xmlns:a16="http://schemas.microsoft.com/office/drawing/2014/main" id="{00000000-0008-0000-02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146</xdr:row>
          <xdr:rowOff>161925</xdr:rowOff>
        </xdr:from>
        <xdr:to>
          <xdr:col>3</xdr:col>
          <xdr:colOff>428625</xdr:colOff>
          <xdr:row>148</xdr:row>
          <xdr:rowOff>19050</xdr:rowOff>
        </xdr:to>
        <xdr:sp macro="" textlink="">
          <xdr:nvSpPr>
            <xdr:cNvPr id="15383" name="Check Box 34" hidden="1">
              <a:extLst>
                <a:ext uri="{63B3BB69-23CF-44E3-9099-C40C66FF867C}">
                  <a14:compatExt spid="_x0000_s15383"/>
                </a:ext>
                <a:ext uri="{FF2B5EF4-FFF2-40B4-BE49-F238E27FC236}">
                  <a16:creationId xmlns:a16="http://schemas.microsoft.com/office/drawing/2014/main" id="{00000000-0008-0000-02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171450</xdr:rowOff>
        </xdr:from>
        <xdr:to>
          <xdr:col>2</xdr:col>
          <xdr:colOff>1133475</xdr:colOff>
          <xdr:row>28</xdr:row>
          <xdr:rowOff>28575</xdr:rowOff>
        </xdr:to>
        <xdr:sp macro="" textlink="">
          <xdr:nvSpPr>
            <xdr:cNvPr id="15384" name="Check Box 45" hidden="1">
              <a:extLst>
                <a:ext uri="{63B3BB69-23CF-44E3-9099-C40C66FF867C}">
                  <a14:compatExt spid="_x0000_s15384"/>
                </a:ext>
                <a:ext uri="{FF2B5EF4-FFF2-40B4-BE49-F238E27FC236}">
                  <a16:creationId xmlns:a16="http://schemas.microsoft.com/office/drawing/2014/main" id="{00000000-0008-0000-02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171450</xdr:rowOff>
        </xdr:from>
        <xdr:to>
          <xdr:col>2</xdr:col>
          <xdr:colOff>1133475</xdr:colOff>
          <xdr:row>29</xdr:row>
          <xdr:rowOff>28575</xdr:rowOff>
        </xdr:to>
        <xdr:sp macro="" textlink="">
          <xdr:nvSpPr>
            <xdr:cNvPr id="15385" name="Check Box 46" hidden="1">
              <a:extLst>
                <a:ext uri="{63B3BB69-23CF-44E3-9099-C40C66FF867C}">
                  <a14:compatExt spid="_x0000_s15385"/>
                </a:ext>
                <a:ext uri="{FF2B5EF4-FFF2-40B4-BE49-F238E27FC236}">
                  <a16:creationId xmlns:a16="http://schemas.microsoft.com/office/drawing/2014/main" id="{00000000-0008-0000-02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171450</xdr:rowOff>
        </xdr:from>
        <xdr:to>
          <xdr:col>2</xdr:col>
          <xdr:colOff>1133475</xdr:colOff>
          <xdr:row>30</xdr:row>
          <xdr:rowOff>28575</xdr:rowOff>
        </xdr:to>
        <xdr:sp macro="" textlink="">
          <xdr:nvSpPr>
            <xdr:cNvPr id="15386" name="Check Box 47" hidden="1">
              <a:extLst>
                <a:ext uri="{63B3BB69-23CF-44E3-9099-C40C66FF867C}">
                  <a14:compatExt spid="_x0000_s15386"/>
                </a:ext>
                <a:ext uri="{FF2B5EF4-FFF2-40B4-BE49-F238E27FC236}">
                  <a16:creationId xmlns:a16="http://schemas.microsoft.com/office/drawing/2014/main" id="{00000000-0008-0000-02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171450</xdr:rowOff>
        </xdr:from>
        <xdr:to>
          <xdr:col>2</xdr:col>
          <xdr:colOff>1133475</xdr:colOff>
          <xdr:row>31</xdr:row>
          <xdr:rowOff>28575</xdr:rowOff>
        </xdr:to>
        <xdr:sp macro="" textlink="">
          <xdr:nvSpPr>
            <xdr:cNvPr id="15387" name="Check Box 48" hidden="1">
              <a:extLst>
                <a:ext uri="{63B3BB69-23CF-44E3-9099-C40C66FF867C}">
                  <a14:compatExt spid="_x0000_s15387"/>
                </a:ext>
                <a:ext uri="{FF2B5EF4-FFF2-40B4-BE49-F238E27FC236}">
                  <a16:creationId xmlns:a16="http://schemas.microsoft.com/office/drawing/2014/main" id="{00000000-0008-0000-02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171450</xdr:rowOff>
        </xdr:from>
        <xdr:to>
          <xdr:col>2</xdr:col>
          <xdr:colOff>1133475</xdr:colOff>
          <xdr:row>32</xdr:row>
          <xdr:rowOff>28575</xdr:rowOff>
        </xdr:to>
        <xdr:sp macro="" textlink="">
          <xdr:nvSpPr>
            <xdr:cNvPr id="15388" name="Check Box 49" hidden="1">
              <a:extLst>
                <a:ext uri="{63B3BB69-23CF-44E3-9099-C40C66FF867C}">
                  <a14:compatExt spid="_x0000_s15388"/>
                </a:ext>
                <a:ext uri="{FF2B5EF4-FFF2-40B4-BE49-F238E27FC236}">
                  <a16:creationId xmlns:a16="http://schemas.microsoft.com/office/drawing/2014/main" id="{00000000-0008-0000-02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180975</xdr:rowOff>
        </xdr:from>
        <xdr:to>
          <xdr:col>2</xdr:col>
          <xdr:colOff>1133475</xdr:colOff>
          <xdr:row>33</xdr:row>
          <xdr:rowOff>38100</xdr:rowOff>
        </xdr:to>
        <xdr:sp macro="" textlink="">
          <xdr:nvSpPr>
            <xdr:cNvPr id="15389" name="Check Box 50" hidden="1">
              <a:extLst>
                <a:ext uri="{63B3BB69-23CF-44E3-9099-C40C66FF867C}">
                  <a14:compatExt spid="_x0000_s15389"/>
                </a:ext>
                <a:ext uri="{FF2B5EF4-FFF2-40B4-BE49-F238E27FC236}">
                  <a16:creationId xmlns:a16="http://schemas.microsoft.com/office/drawing/2014/main" id="{00000000-0008-0000-02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180975</xdr:rowOff>
        </xdr:from>
        <xdr:to>
          <xdr:col>2</xdr:col>
          <xdr:colOff>1143000</xdr:colOff>
          <xdr:row>34</xdr:row>
          <xdr:rowOff>38100</xdr:rowOff>
        </xdr:to>
        <xdr:sp macro="" textlink="">
          <xdr:nvSpPr>
            <xdr:cNvPr id="15390" name="Check Box 51" hidden="1">
              <a:extLst>
                <a:ext uri="{63B3BB69-23CF-44E3-9099-C40C66FF867C}">
                  <a14:compatExt spid="_x0000_s15390"/>
                </a:ext>
                <a:ext uri="{FF2B5EF4-FFF2-40B4-BE49-F238E27FC236}">
                  <a16:creationId xmlns:a16="http://schemas.microsoft.com/office/drawing/2014/main" id="{00000000-0008-0000-02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180975</xdr:rowOff>
        </xdr:from>
        <xdr:to>
          <xdr:col>2</xdr:col>
          <xdr:colOff>1133475</xdr:colOff>
          <xdr:row>35</xdr:row>
          <xdr:rowOff>38100</xdr:rowOff>
        </xdr:to>
        <xdr:sp macro="" textlink="">
          <xdr:nvSpPr>
            <xdr:cNvPr id="15391" name="Check Box 52" hidden="1">
              <a:extLst>
                <a:ext uri="{63B3BB69-23CF-44E3-9099-C40C66FF867C}">
                  <a14:compatExt spid="_x0000_s15391"/>
                </a:ext>
                <a:ext uri="{FF2B5EF4-FFF2-40B4-BE49-F238E27FC236}">
                  <a16:creationId xmlns:a16="http://schemas.microsoft.com/office/drawing/2014/main" id="{00000000-0008-0000-02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180975</xdr:rowOff>
        </xdr:from>
        <xdr:to>
          <xdr:col>2</xdr:col>
          <xdr:colOff>1133475</xdr:colOff>
          <xdr:row>36</xdr:row>
          <xdr:rowOff>38100</xdr:rowOff>
        </xdr:to>
        <xdr:sp macro="" textlink="">
          <xdr:nvSpPr>
            <xdr:cNvPr id="15392" name="Check Box 53" hidden="1">
              <a:extLst>
                <a:ext uri="{63B3BB69-23CF-44E3-9099-C40C66FF867C}">
                  <a14:compatExt spid="_x0000_s15392"/>
                </a:ext>
                <a:ext uri="{FF2B5EF4-FFF2-40B4-BE49-F238E27FC236}">
                  <a16:creationId xmlns:a16="http://schemas.microsoft.com/office/drawing/2014/main" id="{00000000-0008-0000-02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180975</xdr:rowOff>
        </xdr:from>
        <xdr:to>
          <xdr:col>2</xdr:col>
          <xdr:colOff>1133475</xdr:colOff>
          <xdr:row>37</xdr:row>
          <xdr:rowOff>47625</xdr:rowOff>
        </xdr:to>
        <xdr:sp macro="" textlink="">
          <xdr:nvSpPr>
            <xdr:cNvPr id="15393" name="Check Box 54" hidden="1">
              <a:extLst>
                <a:ext uri="{63B3BB69-23CF-44E3-9099-C40C66FF867C}">
                  <a14:compatExt spid="_x0000_s15393"/>
                </a:ext>
                <a:ext uri="{FF2B5EF4-FFF2-40B4-BE49-F238E27FC236}">
                  <a16:creationId xmlns:a16="http://schemas.microsoft.com/office/drawing/2014/main" id="{00000000-0008-0000-02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180975</xdr:rowOff>
        </xdr:from>
        <xdr:to>
          <xdr:col>2</xdr:col>
          <xdr:colOff>1133475</xdr:colOff>
          <xdr:row>38</xdr:row>
          <xdr:rowOff>47625</xdr:rowOff>
        </xdr:to>
        <xdr:sp macro="" textlink="">
          <xdr:nvSpPr>
            <xdr:cNvPr id="15394" name="Check Box 55" hidden="1">
              <a:extLst>
                <a:ext uri="{63B3BB69-23CF-44E3-9099-C40C66FF867C}">
                  <a14:compatExt spid="_x0000_s15394"/>
                </a:ext>
                <a:ext uri="{FF2B5EF4-FFF2-40B4-BE49-F238E27FC236}">
                  <a16:creationId xmlns:a16="http://schemas.microsoft.com/office/drawing/2014/main" id="{00000000-0008-0000-02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180975</xdr:rowOff>
        </xdr:from>
        <xdr:to>
          <xdr:col>2</xdr:col>
          <xdr:colOff>1133475</xdr:colOff>
          <xdr:row>39</xdr:row>
          <xdr:rowOff>38100</xdr:rowOff>
        </xdr:to>
        <xdr:sp macro="" textlink="">
          <xdr:nvSpPr>
            <xdr:cNvPr id="15395" name="Check Box 56" hidden="1">
              <a:extLst>
                <a:ext uri="{63B3BB69-23CF-44E3-9099-C40C66FF867C}">
                  <a14:compatExt spid="_x0000_s15395"/>
                </a:ext>
                <a:ext uri="{FF2B5EF4-FFF2-40B4-BE49-F238E27FC236}">
                  <a16:creationId xmlns:a16="http://schemas.microsoft.com/office/drawing/2014/main" id="{00000000-0008-0000-02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419100</xdr:rowOff>
        </xdr:from>
        <xdr:to>
          <xdr:col>2</xdr:col>
          <xdr:colOff>304800</xdr:colOff>
          <xdr:row>27</xdr:row>
          <xdr:rowOff>19050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2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180975</xdr:rowOff>
        </xdr:from>
        <xdr:to>
          <xdr:col>2</xdr:col>
          <xdr:colOff>304800</xdr:colOff>
          <xdr:row>25</xdr:row>
          <xdr:rowOff>47625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2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180975</xdr:rowOff>
        </xdr:from>
        <xdr:to>
          <xdr:col>6</xdr:col>
          <xdr:colOff>828675</xdr:colOff>
          <xdr:row>25</xdr:row>
          <xdr:rowOff>19050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2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0</xdr:rowOff>
        </xdr:from>
        <xdr:to>
          <xdr:col>6</xdr:col>
          <xdr:colOff>828675</xdr:colOff>
          <xdr:row>27</xdr:row>
          <xdr:rowOff>38100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2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171450</xdr:rowOff>
        </xdr:from>
        <xdr:to>
          <xdr:col>6</xdr:col>
          <xdr:colOff>828675</xdr:colOff>
          <xdr:row>28</xdr:row>
          <xdr:rowOff>28575</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2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152400</xdr:rowOff>
        </xdr:from>
        <xdr:to>
          <xdr:col>6</xdr:col>
          <xdr:colOff>828675</xdr:colOff>
          <xdr:row>29</xdr:row>
          <xdr:rowOff>9525</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2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152400</xdr:rowOff>
        </xdr:from>
        <xdr:to>
          <xdr:col>6</xdr:col>
          <xdr:colOff>828675</xdr:colOff>
          <xdr:row>30</xdr:row>
          <xdr:rowOff>9525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2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85725</xdr:rowOff>
        </xdr:from>
        <xdr:to>
          <xdr:col>2</xdr:col>
          <xdr:colOff>304800</xdr:colOff>
          <xdr:row>26</xdr:row>
          <xdr:rowOff>0</xdr:rowOff>
        </xdr:to>
        <xdr:sp macro="" textlink="">
          <xdr:nvSpPr>
            <xdr:cNvPr id="15407" name="Casilla 47" hidden="1">
              <a:extLst>
                <a:ext uri="{63B3BB69-23CF-44E3-9099-C40C66FF867C}">
                  <a14:compatExt spid="_x0000_s15407"/>
                </a:ext>
                <a:ext uri="{FF2B5EF4-FFF2-40B4-BE49-F238E27FC236}">
                  <a16:creationId xmlns:a16="http://schemas.microsoft.com/office/drawing/2014/main" id="{00000000-0008-0000-02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104775</xdr:rowOff>
        </xdr:from>
        <xdr:to>
          <xdr:col>6</xdr:col>
          <xdr:colOff>828675</xdr:colOff>
          <xdr:row>26</xdr:row>
          <xdr:rowOff>0</xdr:rowOff>
        </xdr:to>
        <xdr:sp macro="" textlink="">
          <xdr:nvSpPr>
            <xdr:cNvPr id="15409" name="Casilla 49" hidden="1">
              <a:extLst>
                <a:ext uri="{63B3BB69-23CF-44E3-9099-C40C66FF867C}">
                  <a14:compatExt spid="_x0000_s15409"/>
                </a:ext>
                <a:ext uri="{FF2B5EF4-FFF2-40B4-BE49-F238E27FC236}">
                  <a16:creationId xmlns:a16="http://schemas.microsoft.com/office/drawing/2014/main" id="{00000000-0008-0000-02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3771900</xdr:colOff>
          <xdr:row>15</xdr:row>
          <xdr:rowOff>19050</xdr:rowOff>
        </xdr:from>
        <xdr:to>
          <xdr:col>3</xdr:col>
          <xdr:colOff>895350</xdr:colOff>
          <xdr:row>16</xdr:row>
          <xdr:rowOff>38100</xdr:rowOff>
        </xdr:to>
        <xdr:sp macro="" textlink="">
          <xdr:nvSpPr>
            <xdr:cNvPr id="15411" name="Lista desplegable 51" hidden="1">
              <a:extLst>
                <a:ext uri="{63B3BB69-23CF-44E3-9099-C40C66FF867C}">
                  <a14:compatExt spid="_x0000_s15411"/>
                </a:ext>
                <a:ext uri="{FF2B5EF4-FFF2-40B4-BE49-F238E27FC236}">
                  <a16:creationId xmlns:a16="http://schemas.microsoft.com/office/drawing/2014/main" id="{00000000-0008-0000-0200-00003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148</xdr:row>
          <xdr:rowOff>171450</xdr:rowOff>
        </xdr:from>
        <xdr:to>
          <xdr:col>3</xdr:col>
          <xdr:colOff>428625</xdr:colOff>
          <xdr:row>150</xdr:row>
          <xdr:rowOff>28575</xdr:rowOff>
        </xdr:to>
        <xdr:sp macro="" textlink="">
          <xdr:nvSpPr>
            <xdr:cNvPr id="15412" name="Check Box 31" hidden="1">
              <a:extLst>
                <a:ext uri="{63B3BB69-23CF-44E3-9099-C40C66FF867C}">
                  <a14:compatExt spid="_x0000_s15412"/>
                </a:ext>
                <a:ext uri="{FF2B5EF4-FFF2-40B4-BE49-F238E27FC236}">
                  <a16:creationId xmlns:a16="http://schemas.microsoft.com/office/drawing/2014/main" id="{00000000-0008-0000-02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54</xdr:row>
          <xdr:rowOff>0</xdr:rowOff>
        </xdr:from>
        <xdr:to>
          <xdr:col>4</xdr:col>
          <xdr:colOff>123825</xdr:colOff>
          <xdr:row>55</xdr:row>
          <xdr:rowOff>28575</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2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55</xdr:row>
          <xdr:rowOff>0</xdr:rowOff>
        </xdr:from>
        <xdr:to>
          <xdr:col>4</xdr:col>
          <xdr:colOff>123825</xdr:colOff>
          <xdr:row>56</xdr:row>
          <xdr:rowOff>28575</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2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76</xdr:row>
          <xdr:rowOff>161925</xdr:rowOff>
        </xdr:from>
        <xdr:to>
          <xdr:col>2</xdr:col>
          <xdr:colOff>962025</xdr:colOff>
          <xdr:row>77</xdr:row>
          <xdr:rowOff>171450</xdr:rowOff>
        </xdr:to>
        <xdr:sp macro="" textlink="">
          <xdr:nvSpPr>
            <xdr:cNvPr id="15417" name="Drop Down 10" hidden="1">
              <a:extLst>
                <a:ext uri="{63B3BB69-23CF-44E3-9099-C40C66FF867C}">
                  <a14:compatExt spid="_x0000_s15417"/>
                </a:ext>
                <a:ext uri="{FF2B5EF4-FFF2-40B4-BE49-F238E27FC236}">
                  <a16:creationId xmlns:a16="http://schemas.microsoft.com/office/drawing/2014/main" id="{00000000-0008-0000-0200-00003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98</xdr:row>
          <xdr:rowOff>9525</xdr:rowOff>
        </xdr:from>
        <xdr:to>
          <xdr:col>3</xdr:col>
          <xdr:colOff>952500</xdr:colOff>
          <xdr:row>99</xdr:row>
          <xdr:rowOff>19050</xdr:rowOff>
        </xdr:to>
        <xdr:sp macro="" textlink="">
          <xdr:nvSpPr>
            <xdr:cNvPr id="15418" name="Drop Down 10" hidden="1">
              <a:extLst>
                <a:ext uri="{63B3BB69-23CF-44E3-9099-C40C66FF867C}">
                  <a14:compatExt spid="_x0000_s15418"/>
                </a:ext>
                <a:ext uri="{FF2B5EF4-FFF2-40B4-BE49-F238E27FC236}">
                  <a16:creationId xmlns:a16="http://schemas.microsoft.com/office/drawing/2014/main" id="{9E71A4DC-1644-4D84-82CC-A62F12DCF5D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2</xdr:col>
          <xdr:colOff>133350</xdr:colOff>
          <xdr:row>64</xdr:row>
          <xdr:rowOff>0</xdr:rowOff>
        </xdr:from>
        <xdr:ext cx="819150" cy="200025"/>
        <xdr:sp macro="" textlink="">
          <xdr:nvSpPr>
            <xdr:cNvPr id="15419" name="Drop Down 10" hidden="1">
              <a:extLst>
                <a:ext uri="{63B3BB69-23CF-44E3-9099-C40C66FF867C}">
                  <a14:compatExt spid="_x0000_s15419"/>
                </a:ext>
                <a:ext uri="{FF2B5EF4-FFF2-40B4-BE49-F238E27FC236}">
                  <a16:creationId xmlns:a16="http://schemas.microsoft.com/office/drawing/2014/main" id="{1166D0A9-0781-4C08-88C6-C6438B934AB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133350</xdr:colOff>
          <xdr:row>46</xdr:row>
          <xdr:rowOff>0</xdr:rowOff>
        </xdr:from>
        <xdr:ext cx="819150" cy="200025"/>
        <xdr:sp macro="" textlink="">
          <xdr:nvSpPr>
            <xdr:cNvPr id="15420" name="Drop Down 10" hidden="1">
              <a:extLst>
                <a:ext uri="{63B3BB69-23CF-44E3-9099-C40C66FF867C}">
                  <a14:compatExt spid="_x0000_s15420"/>
                </a:ext>
                <a:ext uri="{FF2B5EF4-FFF2-40B4-BE49-F238E27FC236}">
                  <a16:creationId xmlns:a16="http://schemas.microsoft.com/office/drawing/2014/main" id="{37949B9F-6A06-45F4-BE9A-BFEB748E89B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133350</xdr:colOff>
          <xdr:row>133</xdr:row>
          <xdr:rowOff>0</xdr:rowOff>
        </xdr:from>
        <xdr:ext cx="819150" cy="200025"/>
        <xdr:sp macro="" textlink="">
          <xdr:nvSpPr>
            <xdr:cNvPr id="15421" name="Drop Down 61" hidden="1">
              <a:extLst>
                <a:ext uri="{63B3BB69-23CF-44E3-9099-C40C66FF867C}">
                  <a14:compatExt spid="_x0000_s15421"/>
                </a:ext>
                <a:ext uri="{FF2B5EF4-FFF2-40B4-BE49-F238E27FC236}">
                  <a16:creationId xmlns:a16="http://schemas.microsoft.com/office/drawing/2014/main" id="{7DEE9AFF-FFB5-46B0-B929-D54602E780A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123</xdr:row>
          <xdr:rowOff>180975</xdr:rowOff>
        </xdr:from>
        <xdr:to>
          <xdr:col>3</xdr:col>
          <xdr:colOff>981075</xdr:colOff>
          <xdr:row>125</xdr:row>
          <xdr:rowOff>0</xdr:rowOff>
        </xdr:to>
        <xdr:sp macro="" textlink="">
          <xdr:nvSpPr>
            <xdr:cNvPr id="15423" name="Drop Down 13" hidden="1">
              <a:extLst>
                <a:ext uri="{63B3BB69-23CF-44E3-9099-C40C66FF867C}">
                  <a14:compatExt spid="_x0000_s15423"/>
                </a:ext>
                <a:ext uri="{FF2B5EF4-FFF2-40B4-BE49-F238E27FC236}">
                  <a16:creationId xmlns:a16="http://schemas.microsoft.com/office/drawing/2014/main" id="{86C7D9EF-EB4B-441E-8757-323F44548D9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457200</xdr:colOff>
          <xdr:row>15</xdr:row>
          <xdr:rowOff>28575</xdr:rowOff>
        </xdr:from>
        <xdr:to>
          <xdr:col>9</xdr:col>
          <xdr:colOff>762000</xdr:colOff>
          <xdr:row>16</xdr:row>
          <xdr:rowOff>123825</xdr:rowOff>
        </xdr:to>
        <xdr:sp macro="" textlink="">
          <xdr:nvSpPr>
            <xdr:cNvPr id="25601" name="Casilla 40" hidden="1">
              <a:extLst>
                <a:ext uri="{63B3BB69-23CF-44E3-9099-C40C66FF867C}">
                  <a14:compatExt spid="_x0000_s25601"/>
                </a:ext>
                <a:ext uri="{FF2B5EF4-FFF2-40B4-BE49-F238E27FC236}">
                  <a16:creationId xmlns:a16="http://schemas.microsoft.com/office/drawing/2014/main" id="{00000000-0008-0000-05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466725</xdr:colOff>
          <xdr:row>15</xdr:row>
          <xdr:rowOff>28575</xdr:rowOff>
        </xdr:from>
        <xdr:to>
          <xdr:col>11</xdr:col>
          <xdr:colOff>771525</xdr:colOff>
          <xdr:row>16</xdr:row>
          <xdr:rowOff>123825</xdr:rowOff>
        </xdr:to>
        <xdr:sp macro="" textlink="">
          <xdr:nvSpPr>
            <xdr:cNvPr id="25602" name="Casilla 41" hidden="1">
              <a:extLst>
                <a:ext uri="{63B3BB69-23CF-44E3-9099-C40C66FF867C}">
                  <a14:compatExt spid="_x0000_s25602"/>
                </a:ext>
                <a:ext uri="{FF2B5EF4-FFF2-40B4-BE49-F238E27FC236}">
                  <a16:creationId xmlns:a16="http://schemas.microsoft.com/office/drawing/2014/main" id="{00000000-0008-0000-05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17</xdr:row>
          <xdr:rowOff>0</xdr:rowOff>
        </xdr:from>
        <xdr:to>
          <xdr:col>9</xdr:col>
          <xdr:colOff>762000</xdr:colOff>
          <xdr:row>17</xdr:row>
          <xdr:rowOff>180975</xdr:rowOff>
        </xdr:to>
        <xdr:sp macro="" textlink="">
          <xdr:nvSpPr>
            <xdr:cNvPr id="25603" name="Casilla 42" hidden="1">
              <a:extLst>
                <a:ext uri="{63B3BB69-23CF-44E3-9099-C40C66FF867C}">
                  <a14:compatExt spid="_x0000_s25603"/>
                </a:ext>
                <a:ext uri="{FF2B5EF4-FFF2-40B4-BE49-F238E27FC236}">
                  <a16:creationId xmlns:a16="http://schemas.microsoft.com/office/drawing/2014/main" id="{00000000-0008-0000-05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17</xdr:row>
          <xdr:rowOff>28575</xdr:rowOff>
        </xdr:from>
        <xdr:to>
          <xdr:col>11</xdr:col>
          <xdr:colOff>762000</xdr:colOff>
          <xdr:row>17</xdr:row>
          <xdr:rowOff>180975</xdr:rowOff>
        </xdr:to>
        <xdr:sp macro="" textlink="">
          <xdr:nvSpPr>
            <xdr:cNvPr id="25604" name="Casilla 43" hidden="1">
              <a:extLst>
                <a:ext uri="{63B3BB69-23CF-44E3-9099-C40C66FF867C}">
                  <a14:compatExt spid="_x0000_s25604"/>
                </a:ext>
                <a:ext uri="{FF2B5EF4-FFF2-40B4-BE49-F238E27FC236}">
                  <a16:creationId xmlns:a16="http://schemas.microsoft.com/office/drawing/2014/main" id="{00000000-0008-0000-05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18</xdr:row>
          <xdr:rowOff>180975</xdr:rowOff>
        </xdr:from>
        <xdr:to>
          <xdr:col>8</xdr:col>
          <xdr:colOff>419100</xdr:colOff>
          <xdr:row>20</xdr:row>
          <xdr:rowOff>0</xdr:rowOff>
        </xdr:to>
        <xdr:sp macro="" textlink="">
          <xdr:nvSpPr>
            <xdr:cNvPr id="25605" name="Drop Down 5" hidden="1">
              <a:extLst>
                <a:ext uri="{63B3BB69-23CF-44E3-9099-C40C66FF867C}">
                  <a14:compatExt spid="_x0000_s25605"/>
                </a:ext>
                <a:ext uri="{FF2B5EF4-FFF2-40B4-BE49-F238E27FC236}">
                  <a16:creationId xmlns:a16="http://schemas.microsoft.com/office/drawing/2014/main" id="{00000000-0008-0000-0500-000005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990600</xdr:colOff>
          <xdr:row>83</xdr:row>
          <xdr:rowOff>161925</xdr:rowOff>
        </xdr:from>
        <xdr:to>
          <xdr:col>4</xdr:col>
          <xdr:colOff>762000</xdr:colOff>
          <xdr:row>84</xdr:row>
          <xdr:rowOff>180975</xdr:rowOff>
        </xdr:to>
        <xdr:sp macro="" textlink="">
          <xdr:nvSpPr>
            <xdr:cNvPr id="22529" name="Lista desplegable 6"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86</xdr:row>
          <xdr:rowOff>0</xdr:rowOff>
        </xdr:from>
        <xdr:to>
          <xdr:col>4</xdr:col>
          <xdr:colOff>752475</xdr:colOff>
          <xdr:row>87</xdr:row>
          <xdr:rowOff>19050</xdr:rowOff>
        </xdr:to>
        <xdr:sp macro="" textlink="">
          <xdr:nvSpPr>
            <xdr:cNvPr id="22530" name="Lista desplegable 7"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114300</xdr:colOff>
          <xdr:row>3</xdr:row>
          <xdr:rowOff>0</xdr:rowOff>
        </xdr:from>
        <xdr:to>
          <xdr:col>10</xdr:col>
          <xdr:colOff>419100</xdr:colOff>
          <xdr:row>3</xdr:row>
          <xdr:rowOff>219075</xdr:rowOff>
        </xdr:to>
        <xdr:sp macro="" textlink="">
          <xdr:nvSpPr>
            <xdr:cNvPr id="14358" name="Botón de opción 22" hidden="1">
              <a:extLst>
                <a:ext uri="{63B3BB69-23CF-44E3-9099-C40C66FF867C}">
                  <a14:compatExt spid="_x0000_s14358"/>
                </a:ext>
                <a:ext uri="{FF2B5EF4-FFF2-40B4-BE49-F238E27FC236}">
                  <a16:creationId xmlns:a16="http://schemas.microsoft.com/office/drawing/2014/main" id="{00000000-0008-0000-07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xdr:row>
          <xdr:rowOff>180975</xdr:rowOff>
        </xdr:from>
        <xdr:to>
          <xdr:col>11</xdr:col>
          <xdr:colOff>457200</xdr:colOff>
          <xdr:row>3</xdr:row>
          <xdr:rowOff>209550</xdr:rowOff>
        </xdr:to>
        <xdr:sp macro="" textlink="">
          <xdr:nvSpPr>
            <xdr:cNvPr id="14359" name="Botón de opción 23" hidden="1">
              <a:extLst>
                <a:ext uri="{63B3BB69-23CF-44E3-9099-C40C66FF867C}">
                  <a14:compatExt spid="_x0000_s14359"/>
                </a:ext>
                <a:ext uri="{FF2B5EF4-FFF2-40B4-BE49-F238E27FC236}">
                  <a16:creationId xmlns:a16="http://schemas.microsoft.com/office/drawing/2014/main" id="{00000000-0008-0000-07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xdr:row>
          <xdr:rowOff>180975</xdr:rowOff>
        </xdr:from>
        <xdr:to>
          <xdr:col>12</xdr:col>
          <xdr:colOff>419100</xdr:colOff>
          <xdr:row>3</xdr:row>
          <xdr:rowOff>209550</xdr:rowOff>
        </xdr:to>
        <xdr:sp macro="" textlink="">
          <xdr:nvSpPr>
            <xdr:cNvPr id="14360" name="Botón de opción 24" hidden="1">
              <a:extLst>
                <a:ext uri="{63B3BB69-23CF-44E3-9099-C40C66FF867C}">
                  <a14:compatExt spid="_x0000_s14360"/>
                </a:ext>
                <a:ext uri="{FF2B5EF4-FFF2-40B4-BE49-F238E27FC236}">
                  <a16:creationId xmlns:a16="http://schemas.microsoft.com/office/drawing/2014/main" id="{00000000-0008-0000-07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3</xdr:row>
          <xdr:rowOff>9525</xdr:rowOff>
        </xdr:from>
        <xdr:to>
          <xdr:col>13</xdr:col>
          <xdr:colOff>542925</xdr:colOff>
          <xdr:row>3</xdr:row>
          <xdr:rowOff>228600</xdr:rowOff>
        </xdr:to>
        <xdr:sp macro="" textlink="">
          <xdr:nvSpPr>
            <xdr:cNvPr id="14361" name="Botón de opción 25" hidden="1">
              <a:extLst>
                <a:ext uri="{63B3BB69-23CF-44E3-9099-C40C66FF867C}">
                  <a14:compatExt spid="_x0000_s14361"/>
                </a:ext>
                <a:ext uri="{FF2B5EF4-FFF2-40B4-BE49-F238E27FC236}">
                  <a16:creationId xmlns:a16="http://schemas.microsoft.com/office/drawing/2014/main" id="{00000000-0008-0000-07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3</xdr:row>
          <xdr:rowOff>0</xdr:rowOff>
        </xdr:from>
        <xdr:to>
          <xdr:col>14</xdr:col>
          <xdr:colOff>533400</xdr:colOff>
          <xdr:row>3</xdr:row>
          <xdr:rowOff>219075</xdr:rowOff>
        </xdr:to>
        <xdr:sp macro="" textlink="">
          <xdr:nvSpPr>
            <xdr:cNvPr id="14362" name="Botón de opción 26" hidden="1">
              <a:extLst>
                <a:ext uri="{63B3BB69-23CF-44E3-9099-C40C66FF867C}">
                  <a14:compatExt spid="_x0000_s14362"/>
                </a:ext>
                <a:ext uri="{FF2B5EF4-FFF2-40B4-BE49-F238E27FC236}">
                  <a16:creationId xmlns:a16="http://schemas.microsoft.com/office/drawing/2014/main" id="{00000000-0008-0000-07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5</xdr:row>
          <xdr:rowOff>57150</xdr:rowOff>
        </xdr:from>
        <xdr:to>
          <xdr:col>10</xdr:col>
          <xdr:colOff>704850</xdr:colOff>
          <xdr:row>5</xdr:row>
          <xdr:rowOff>276225</xdr:rowOff>
        </xdr:to>
        <xdr:sp macro="" textlink="">
          <xdr:nvSpPr>
            <xdr:cNvPr id="14363" name="Casilla 27" hidden="1">
              <a:extLst>
                <a:ext uri="{63B3BB69-23CF-44E3-9099-C40C66FF867C}">
                  <a14:compatExt spid="_x0000_s14363"/>
                </a:ext>
                <a:ext uri="{FF2B5EF4-FFF2-40B4-BE49-F238E27FC236}">
                  <a16:creationId xmlns:a16="http://schemas.microsoft.com/office/drawing/2014/main" id="{00000000-0008-0000-07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866775</xdr:colOff>
          <xdr:row>5</xdr:row>
          <xdr:rowOff>57150</xdr:rowOff>
        </xdr:from>
        <xdr:to>
          <xdr:col>11</xdr:col>
          <xdr:colOff>1171575</xdr:colOff>
          <xdr:row>5</xdr:row>
          <xdr:rowOff>276225</xdr:rowOff>
        </xdr:to>
        <xdr:sp macro="" textlink="">
          <xdr:nvSpPr>
            <xdr:cNvPr id="14364" name="Casilla 28" hidden="1">
              <a:extLst>
                <a:ext uri="{63B3BB69-23CF-44E3-9099-C40C66FF867C}">
                  <a14:compatExt spid="_x0000_s14364"/>
                </a:ext>
                <a:ext uri="{FF2B5EF4-FFF2-40B4-BE49-F238E27FC236}">
                  <a16:creationId xmlns:a16="http://schemas.microsoft.com/office/drawing/2014/main" id="{00000000-0008-0000-07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742950</xdr:colOff>
          <xdr:row>5</xdr:row>
          <xdr:rowOff>57150</xdr:rowOff>
        </xdr:from>
        <xdr:to>
          <xdr:col>14</xdr:col>
          <xdr:colOff>104775</xdr:colOff>
          <xdr:row>5</xdr:row>
          <xdr:rowOff>276225</xdr:rowOff>
        </xdr:to>
        <xdr:sp macro="" textlink="">
          <xdr:nvSpPr>
            <xdr:cNvPr id="14365" name="Casilla 29" hidden="1">
              <a:extLst>
                <a:ext uri="{63B3BB69-23CF-44E3-9099-C40C66FF867C}">
                  <a14:compatExt spid="_x0000_s14365"/>
                </a:ext>
                <a:ext uri="{FF2B5EF4-FFF2-40B4-BE49-F238E27FC236}">
                  <a16:creationId xmlns:a16="http://schemas.microsoft.com/office/drawing/2014/main" id="{00000000-0008-0000-07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5</xdr:row>
          <xdr:rowOff>57150</xdr:rowOff>
        </xdr:from>
        <xdr:to>
          <xdr:col>15</xdr:col>
          <xdr:colOff>561975</xdr:colOff>
          <xdr:row>5</xdr:row>
          <xdr:rowOff>276225</xdr:rowOff>
        </xdr:to>
        <xdr:sp macro="" textlink="">
          <xdr:nvSpPr>
            <xdr:cNvPr id="14366" name="Casilla 30" hidden="1">
              <a:extLst>
                <a:ext uri="{63B3BB69-23CF-44E3-9099-C40C66FF867C}">
                  <a14:compatExt spid="_x0000_s14366"/>
                </a:ext>
                <a:ext uri="{FF2B5EF4-FFF2-40B4-BE49-F238E27FC236}">
                  <a16:creationId xmlns:a16="http://schemas.microsoft.com/office/drawing/2014/main" id="{00000000-0008-0000-07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5</xdr:row>
          <xdr:rowOff>57150</xdr:rowOff>
        </xdr:from>
        <xdr:to>
          <xdr:col>16</xdr:col>
          <xdr:colOff>714375</xdr:colOff>
          <xdr:row>5</xdr:row>
          <xdr:rowOff>276225</xdr:rowOff>
        </xdr:to>
        <xdr:sp macro="" textlink="">
          <xdr:nvSpPr>
            <xdr:cNvPr id="14367" name="Casilla 31" hidden="1">
              <a:extLst>
                <a:ext uri="{63B3BB69-23CF-44E3-9099-C40C66FF867C}">
                  <a14:compatExt spid="_x0000_s14367"/>
                </a:ext>
                <a:ext uri="{FF2B5EF4-FFF2-40B4-BE49-F238E27FC236}">
                  <a16:creationId xmlns:a16="http://schemas.microsoft.com/office/drawing/2014/main" id="{00000000-0008-0000-07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IFSERVER\Users\Ines\AppData\Roaming\Microsoft\Excel\2016%20questionnaire%20AO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troduction"/>
      <sheetName val="2) Glossary"/>
      <sheetName val="3) Exclusion overlays"/>
      <sheetName val="4) Assets"/>
      <sheetName val="5) Asset allocation"/>
      <sheetName val="6) Outlook "/>
      <sheetName val="Code (Hidden)"/>
      <sheetName val="7) Evaluation"/>
      <sheetName val="Data (Hidden)"/>
    </sheetNames>
    <sheetDataSet>
      <sheetData sheetId="0"/>
      <sheetData sheetId="1"/>
      <sheetData sheetId="2"/>
      <sheetData sheetId="3"/>
      <sheetData sheetId="4"/>
      <sheetData sheetId="5"/>
      <sheetData sheetId="6"/>
      <sheetData sheetId="7"/>
      <sheetData sheetId="8">
        <row r="343">
          <cell r="E343" t="str">
            <v>Yes</v>
          </cell>
          <cell r="G343" t="str">
            <v>None</v>
          </cell>
        </row>
        <row r="344">
          <cell r="E344" t="str">
            <v>No</v>
          </cell>
          <cell r="G344" t="str">
            <v>Environment (E)</v>
          </cell>
        </row>
        <row r="345">
          <cell r="G345" t="str">
            <v>Social (S)</v>
          </cell>
        </row>
        <row r="346">
          <cell r="G346" t="str">
            <v>Governance (G)</v>
          </cell>
        </row>
        <row r="347">
          <cell r="G347" t="str">
            <v>E &amp; S</v>
          </cell>
        </row>
        <row r="348">
          <cell r="G348" t="str">
            <v>E &amp; G</v>
          </cell>
        </row>
        <row r="349">
          <cell r="G349" t="str">
            <v>S &amp; G</v>
          </cell>
        </row>
        <row r="350">
          <cell r="G350" t="str">
            <v>E &amp; S &amp; G</v>
          </cell>
        </row>
      </sheetData>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Foundry">
  <a:themeElements>
    <a:clrScheme name="Foundry">
      <a:dk1>
        <a:sysClr val="windowText" lastClr="000000"/>
      </a:dk1>
      <a:lt1>
        <a:sysClr val="window" lastClr="FFFFFF"/>
      </a:lt1>
      <a:dk2>
        <a:srgbClr val="676A55"/>
      </a:dk2>
      <a:lt2>
        <a:srgbClr val="EAEBDE"/>
      </a:lt2>
      <a:accent1>
        <a:srgbClr val="72A376"/>
      </a:accent1>
      <a:accent2>
        <a:srgbClr val="B0CCB0"/>
      </a:accent2>
      <a:accent3>
        <a:srgbClr val="A8CDD7"/>
      </a:accent3>
      <a:accent4>
        <a:srgbClr val="C0BEAF"/>
      </a:accent4>
      <a:accent5>
        <a:srgbClr val="CEC597"/>
      </a:accent5>
      <a:accent6>
        <a:srgbClr val="E8B7B7"/>
      </a:accent6>
      <a:hlink>
        <a:srgbClr val="DB5353"/>
      </a:hlink>
      <a:folHlink>
        <a:srgbClr val="903638"/>
      </a:folHlink>
    </a:clrScheme>
    <a:fontScheme name="Foundry">
      <a:majorFont>
        <a:latin typeface="Rockwell"/>
        <a:ea typeface=""/>
        <a:cs typeface=""/>
        <a:font script="Grek" typeface="Cambria"/>
        <a:font script="Cyrl" typeface="Cambria"/>
        <a:font script="Jpan" typeface="HG明朝B"/>
        <a:font script="Hang" typeface="바탕"/>
        <a:font script="Hans" typeface="方正姚体"/>
        <a:font script="Hant" typeface="微軟正黑體"/>
        <a:font script="Arab" typeface="Times New Roman"/>
        <a:font script="Hebr" typeface="David"/>
        <a:font script="Thai" typeface="Jasmine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Rockwell"/>
        <a:ea typeface=""/>
        <a:cs typeface=""/>
        <a:font script="Grek" typeface="Cambria"/>
        <a:font script="Cyrl" typeface="Cambria"/>
        <a:font script="Jpan" typeface="HG明朝B"/>
        <a:font script="Hang" typeface="바탕"/>
        <a:font script="Hans" typeface="方正姚体"/>
        <a:font script="Hant" typeface="標楷體"/>
        <a:font script="Arab" typeface="Times New Roman"/>
        <a:font script="Hebr" typeface="David"/>
        <a:font script="Thai" typeface="Jasmine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Foundry">
      <a:fillStyleLst>
        <a:solidFill>
          <a:schemeClr val="phClr"/>
        </a:solidFill>
        <a:gradFill rotWithShape="1">
          <a:gsLst>
            <a:gs pos="0">
              <a:schemeClr val="phClr">
                <a:tint val="70000"/>
                <a:satMod val="180000"/>
              </a:schemeClr>
            </a:gs>
            <a:gs pos="62000">
              <a:schemeClr val="phClr">
                <a:tint val="30000"/>
                <a:satMod val="180000"/>
              </a:schemeClr>
            </a:gs>
            <a:gs pos="100000">
              <a:schemeClr val="phClr">
                <a:tint val="22000"/>
                <a:satMod val="180000"/>
              </a:schemeClr>
            </a:gs>
          </a:gsLst>
          <a:lin ang="16200000" scaled="0"/>
        </a:gradFill>
        <a:gradFill rotWithShape="1">
          <a:gsLst>
            <a:gs pos="0">
              <a:schemeClr val="phClr">
                <a:shade val="58000"/>
                <a:satMod val="150000"/>
              </a:schemeClr>
            </a:gs>
            <a:gs pos="72000">
              <a:schemeClr val="phClr">
                <a:tint val="90000"/>
                <a:satMod val="135000"/>
              </a:schemeClr>
            </a:gs>
            <a:gs pos="100000">
              <a:schemeClr val="phClr">
                <a:tint val="80000"/>
                <a:satMod val="155000"/>
              </a:schemeClr>
            </a:gs>
          </a:gsLst>
          <a:lin ang="16200000" scaled="0"/>
        </a:gradFill>
      </a:fillStyleLst>
      <a:lnStyleLst>
        <a:ln w="9525" cap="flat" cmpd="sng" algn="ctr">
          <a:solidFill>
            <a:schemeClr val="phClr">
              <a:shade val="80000"/>
            </a:schemeClr>
          </a:solidFill>
          <a:prstDash val="solid"/>
        </a:ln>
        <a:ln w="38100" cap="flat" cmpd="sng" algn="ctr">
          <a:solidFill>
            <a:schemeClr val="phClr"/>
          </a:solidFill>
          <a:prstDash val="solid"/>
        </a:ln>
        <a:ln w="38100" cap="flat" cmpd="sng" algn="ctr">
          <a:solidFill>
            <a:schemeClr val="phClr"/>
          </a:solidFill>
          <a:prstDash val="solid"/>
        </a:ln>
      </a:lnStyleLst>
      <a:effectStyleLst>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scene3d>
            <a:camera prst="orthographicFront" fov="0">
              <a:rot lat="0" lon="0" rev="0"/>
            </a:camera>
            <a:lightRig rig="soft" dir="tl">
              <a:rot lat="0" lon="0" rev="20000000"/>
            </a:lightRig>
          </a:scene3d>
          <a:sp3d prstMaterial="matte">
            <a:bevelT w="63500" h="63500" prst="coolSlant"/>
          </a:sp3d>
        </a:effectStyle>
      </a:effectStyleLst>
      <a:bgFillStyleLst>
        <a:solidFill>
          <a:schemeClr val="phClr"/>
        </a:solidFill>
        <a:gradFill rotWithShape="1">
          <a:gsLst>
            <a:gs pos="0">
              <a:schemeClr val="phClr">
                <a:tint val="75000"/>
                <a:satMod val="400000"/>
              </a:schemeClr>
            </a:gs>
            <a:gs pos="20000">
              <a:schemeClr val="phClr">
                <a:tint val="80000"/>
                <a:satMod val="355000"/>
              </a:schemeClr>
            </a:gs>
            <a:gs pos="100000">
              <a:schemeClr val="phClr">
                <a:tint val="95000"/>
                <a:shade val="55000"/>
                <a:satMod val="355000"/>
              </a:schemeClr>
            </a:gs>
          </a:gsLst>
          <a:path path="circle">
            <a:fillToRect l="67500" t="35000" r="32500" b="65000"/>
          </a:path>
        </a:gradFill>
        <a:blipFill>
          <a:blip xmlns:r="http://schemas.openxmlformats.org/officeDocument/2006/relationships" r:embed="rId1">
            <a:duotone>
              <a:schemeClr val="phClr">
                <a:shade val="30000"/>
                <a:satMod val="120000"/>
              </a:schemeClr>
              <a:schemeClr val="phClr">
                <a:tint val="70000"/>
                <a:satMod val="250000"/>
              </a:schemeClr>
            </a:duotone>
          </a:blip>
          <a:tile tx="0" ty="0" sx="50000" sy="50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painsif.es/download/12011/" TargetMode="External"/><Relationship Id="rId2" Type="http://schemas.openxmlformats.org/officeDocument/2006/relationships/hyperlink" Target="https://www.spainsif.es/download/11540/" TargetMode="External"/><Relationship Id="rId1" Type="http://schemas.openxmlformats.org/officeDocument/2006/relationships/hyperlink" Target="https://www.spainsif.es/download/11552/" TargetMode="External"/><Relationship Id="rId4" Type="http://schemas.openxmlformats.org/officeDocument/2006/relationships/hyperlink" Target="https://www.spainsif.es/download/3415/" TargetMode="Externa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7" Type="http://schemas.openxmlformats.org/officeDocument/2006/relationships/ctrlProp" Target="../ctrlProps/ctrlProp5.xml"/><Relationship Id="rId2" Type="http://schemas.openxmlformats.org/officeDocument/2006/relationships/drawing" Target="../drawings/drawing2.x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 Type="http://schemas.openxmlformats.org/officeDocument/2006/relationships/ctrlProp" Target="../ctrlProps/ctrlProp3.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8" Type="http://schemas.openxmlformats.org/officeDocument/2006/relationships/ctrlProp" Target="../ctrlProps/ctrlProp6.xml"/><Relationship Id="rId51" Type="http://schemas.openxmlformats.org/officeDocument/2006/relationships/ctrlProp" Target="../ctrlProps/ctrlProp49.xml"/><Relationship Id="rId3" Type="http://schemas.openxmlformats.org/officeDocument/2006/relationships/vmlDrawing" Target="../drawings/vmlDrawing2.v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9.xml"/><Relationship Id="rId3" Type="http://schemas.openxmlformats.org/officeDocument/2006/relationships/vmlDrawing" Target="../drawings/vmlDrawing3.vml"/><Relationship Id="rId7" Type="http://schemas.openxmlformats.org/officeDocument/2006/relationships/ctrlProp" Target="../ctrlProps/ctrlProp58.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57.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61.xml"/><Relationship Id="rId4" Type="http://schemas.openxmlformats.org/officeDocument/2006/relationships/ctrlProp" Target="../ctrlProps/ctrlProp6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3" Type="http://schemas.openxmlformats.org/officeDocument/2006/relationships/vmlDrawing" Target="../drawings/vmlDrawing5.vml"/><Relationship Id="rId7" Type="http://schemas.openxmlformats.org/officeDocument/2006/relationships/ctrlProp" Target="../ctrlProps/ctrlProp65.xml"/><Relationship Id="rId12" Type="http://schemas.openxmlformats.org/officeDocument/2006/relationships/ctrlProp" Target="../ctrlProps/ctrlProp70.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0" Type="http://schemas.openxmlformats.org/officeDocument/2006/relationships/ctrlProp" Target="../ctrlProps/ctrlProp68.xml"/><Relationship Id="rId4" Type="http://schemas.openxmlformats.org/officeDocument/2006/relationships/ctrlProp" Target="../ctrlProps/ctrlProp62.xml"/><Relationship Id="rId9" Type="http://schemas.openxmlformats.org/officeDocument/2006/relationships/ctrlProp" Target="../ctrlProps/ctrlProp6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9"/>
  </sheetPr>
  <dimension ref="C2:O53"/>
  <sheetViews>
    <sheetView tabSelected="1" workbookViewId="0">
      <selection activeCell="K26" sqref="K26"/>
    </sheetView>
  </sheetViews>
  <sheetFormatPr baseColWidth="10" defaultColWidth="9" defaultRowHeight="14.25" x14ac:dyDescent="0.2"/>
  <cols>
    <col min="1" max="4" width="9" style="72"/>
    <col min="5" max="8" width="14.625" style="72" customWidth="1"/>
    <col min="9" max="9" width="58.5" style="72" customWidth="1"/>
    <col min="10" max="10" width="10.625" style="72" customWidth="1"/>
    <col min="11" max="16384" width="9" style="72"/>
  </cols>
  <sheetData>
    <row r="2" spans="5:15" ht="81" customHeight="1" thickBot="1" x14ac:dyDescent="0.25">
      <c r="E2" s="73"/>
      <c r="F2" s="73"/>
      <c r="G2" s="73"/>
      <c r="H2" s="73"/>
      <c r="I2" s="73"/>
      <c r="J2" s="73"/>
      <c r="K2" s="74"/>
      <c r="L2" s="74"/>
    </row>
    <row r="3" spans="5:15" ht="18.75" thickBot="1" x14ac:dyDescent="0.25">
      <c r="E3" s="317" t="s">
        <v>453</v>
      </c>
      <c r="F3" s="318"/>
      <c r="G3" s="318"/>
      <c r="H3" s="318"/>
      <c r="I3" s="319"/>
      <c r="J3" s="75"/>
      <c r="K3" s="74"/>
      <c r="L3" s="74"/>
    </row>
    <row r="4" spans="5:15" ht="26.25" customHeight="1" thickBot="1" x14ac:dyDescent="0.25">
      <c r="E4" s="76"/>
      <c r="F4" s="77"/>
      <c r="G4" s="77"/>
      <c r="H4" s="77"/>
      <c r="I4" s="78"/>
      <c r="J4" s="75"/>
      <c r="K4" s="74"/>
      <c r="L4" s="74"/>
    </row>
    <row r="5" spans="5:15" ht="285" customHeight="1" thickBot="1" x14ac:dyDescent="0.4">
      <c r="E5" s="326" t="s">
        <v>457</v>
      </c>
      <c r="F5" s="327"/>
      <c r="G5" s="327"/>
      <c r="H5" s="327"/>
      <c r="I5" s="328"/>
      <c r="J5" s="75"/>
      <c r="K5" s="74"/>
      <c r="L5" s="74"/>
      <c r="N5" s="79"/>
      <c r="O5" s="80"/>
    </row>
    <row r="6" spans="5:15" ht="15" customHeight="1" thickBot="1" x14ac:dyDescent="0.25">
      <c r="E6" s="81"/>
      <c r="F6" s="82"/>
      <c r="G6" s="82"/>
      <c r="H6" s="82"/>
      <c r="I6" s="83"/>
      <c r="J6" s="75"/>
      <c r="K6" s="74"/>
      <c r="L6" s="74"/>
    </row>
    <row r="7" spans="5:15" x14ac:dyDescent="0.2">
      <c r="E7" s="331" t="s">
        <v>237</v>
      </c>
      <c r="F7" s="332"/>
      <c r="G7" s="332"/>
      <c r="H7" s="332"/>
      <c r="I7" s="251"/>
      <c r="J7" s="84"/>
      <c r="K7" s="74"/>
      <c r="L7" s="74"/>
    </row>
    <row r="8" spans="5:15" x14ac:dyDescent="0.2">
      <c r="E8" s="329" t="s">
        <v>238</v>
      </c>
      <c r="F8" s="330"/>
      <c r="G8" s="330"/>
      <c r="H8" s="330"/>
      <c r="I8" s="248"/>
      <c r="J8" s="84"/>
      <c r="K8" s="74"/>
      <c r="L8" s="74"/>
    </row>
    <row r="9" spans="5:15" x14ac:dyDescent="0.2">
      <c r="E9" s="329" t="s">
        <v>365</v>
      </c>
      <c r="F9" s="330"/>
      <c r="G9" s="330"/>
      <c r="H9" s="330"/>
      <c r="I9" s="248"/>
      <c r="J9" s="84"/>
      <c r="K9" s="74"/>
      <c r="L9" s="74"/>
    </row>
    <row r="10" spans="5:15" x14ac:dyDescent="0.2">
      <c r="E10" s="329" t="s">
        <v>239</v>
      </c>
      <c r="F10" s="330"/>
      <c r="G10" s="330"/>
      <c r="H10" s="330"/>
      <c r="I10" s="248"/>
      <c r="J10" s="84"/>
      <c r="K10" s="74"/>
      <c r="L10" s="74"/>
    </row>
    <row r="11" spans="5:15" x14ac:dyDescent="0.2">
      <c r="E11" s="329" t="s">
        <v>366</v>
      </c>
      <c r="F11" s="330"/>
      <c r="G11" s="330"/>
      <c r="H11" s="330"/>
      <c r="I11" s="248"/>
      <c r="J11" s="84"/>
      <c r="K11" s="74"/>
      <c r="L11" s="74"/>
    </row>
    <row r="12" spans="5:15" x14ac:dyDescent="0.2">
      <c r="E12" s="341" t="s">
        <v>240</v>
      </c>
      <c r="F12" s="342"/>
      <c r="G12" s="342"/>
      <c r="H12" s="343"/>
      <c r="I12" s="252"/>
      <c r="J12" s="84"/>
      <c r="K12" s="74"/>
      <c r="L12" s="74"/>
    </row>
    <row r="13" spans="5:15" ht="15" thickBot="1" x14ac:dyDescent="0.25">
      <c r="E13" s="339"/>
      <c r="F13" s="340"/>
      <c r="G13" s="340"/>
      <c r="H13" s="340"/>
      <c r="I13" s="250"/>
      <c r="J13" s="73"/>
      <c r="K13" s="74"/>
      <c r="L13" s="74"/>
    </row>
    <row r="14" spans="5:15" ht="48.75" customHeight="1" thickBot="1" x14ac:dyDescent="0.25">
      <c r="E14" s="323" t="s">
        <v>472</v>
      </c>
      <c r="F14" s="324"/>
      <c r="G14" s="324"/>
      <c r="H14" s="325"/>
      <c r="I14" s="253"/>
      <c r="J14" s="73"/>
      <c r="K14" s="74"/>
      <c r="L14" s="74"/>
    </row>
    <row r="15" spans="5:15" ht="15.75" customHeight="1" thickBot="1" x14ac:dyDescent="0.25">
      <c r="E15" s="85"/>
      <c r="F15" s="86"/>
      <c r="G15" s="86"/>
      <c r="H15" s="86"/>
      <c r="I15" s="87"/>
      <c r="J15" s="73"/>
      <c r="K15" s="74"/>
      <c r="L15" s="74"/>
    </row>
    <row r="16" spans="5:15" ht="17.25" customHeight="1" x14ac:dyDescent="0.2">
      <c r="E16" s="336" t="s">
        <v>241</v>
      </c>
      <c r="F16" s="337"/>
      <c r="G16" s="337"/>
      <c r="H16" s="337"/>
      <c r="I16" s="338"/>
      <c r="J16" s="73"/>
      <c r="K16" s="74"/>
      <c r="L16" s="74"/>
    </row>
    <row r="17" spans="5:12" ht="17.25" customHeight="1" thickBot="1" x14ac:dyDescent="0.25">
      <c r="E17" s="306"/>
      <c r="F17" s="307"/>
      <c r="G17" s="307"/>
      <c r="H17" s="307"/>
      <c r="I17" s="308"/>
      <c r="J17" s="73"/>
      <c r="K17" s="74"/>
      <c r="L17" s="74"/>
    </row>
    <row r="18" spans="5:12" ht="15" customHeight="1" thickBot="1" x14ac:dyDescent="0.25">
      <c r="E18" s="88"/>
      <c r="F18" s="89"/>
      <c r="G18" s="89"/>
      <c r="H18" s="89"/>
      <c r="I18" s="254"/>
      <c r="J18" s="73"/>
      <c r="K18" s="74"/>
      <c r="L18" s="74"/>
    </row>
    <row r="19" spans="5:12" ht="15" thickBot="1" x14ac:dyDescent="0.25">
      <c r="E19" s="333"/>
      <c r="F19" s="334"/>
      <c r="G19" s="334"/>
      <c r="H19" s="334"/>
      <c r="I19" s="335"/>
      <c r="J19" s="73"/>
      <c r="K19" s="74"/>
      <c r="L19" s="74"/>
    </row>
    <row r="20" spans="5:12" ht="15" thickBot="1" x14ac:dyDescent="0.25">
      <c r="E20" s="90"/>
      <c r="F20" s="91"/>
      <c r="G20" s="91"/>
      <c r="H20" s="91"/>
      <c r="I20" s="92"/>
      <c r="J20" s="73"/>
      <c r="K20" s="74"/>
      <c r="L20" s="74"/>
    </row>
    <row r="21" spans="5:12" ht="15" customHeight="1" x14ac:dyDescent="0.2">
      <c r="E21" s="320" t="s">
        <v>242</v>
      </c>
      <c r="F21" s="321"/>
      <c r="G21" s="321"/>
      <c r="H21" s="321"/>
      <c r="I21" s="322"/>
      <c r="J21" s="73"/>
      <c r="K21" s="93"/>
      <c r="L21" s="73"/>
    </row>
    <row r="22" spans="5:12" ht="15" thickBot="1" x14ac:dyDescent="0.25">
      <c r="E22" s="314" t="s">
        <v>458</v>
      </c>
      <c r="F22" s="315"/>
      <c r="G22" s="315"/>
      <c r="H22" s="315"/>
      <c r="I22" s="316"/>
      <c r="J22" s="94"/>
    </row>
    <row r="23" spans="5:12" x14ac:dyDescent="0.2">
      <c r="E23" s="94"/>
      <c r="F23" s="94"/>
      <c r="G23" s="94"/>
      <c r="H23" s="94"/>
      <c r="I23" s="94"/>
      <c r="J23" s="94"/>
    </row>
    <row r="24" spans="5:12" x14ac:dyDescent="0.2">
      <c r="E24" s="94"/>
      <c r="F24" s="94"/>
      <c r="G24" s="94"/>
      <c r="H24" s="94"/>
      <c r="I24" s="94"/>
      <c r="J24" s="94"/>
    </row>
    <row r="25" spans="5:12" x14ac:dyDescent="0.2">
      <c r="E25" s="94"/>
      <c r="F25" s="94"/>
      <c r="G25" s="94"/>
      <c r="H25" s="94"/>
      <c r="I25" s="94"/>
    </row>
    <row r="52" spans="3:3" ht="2.25" hidden="1" customHeight="1" x14ac:dyDescent="0.2">
      <c r="C52" s="72" t="s">
        <v>236</v>
      </c>
    </row>
    <row r="53" spans="3:3" ht="4.5" hidden="1" customHeight="1" x14ac:dyDescent="0.2">
      <c r="C53" s="72" t="s">
        <v>76</v>
      </c>
    </row>
  </sheetData>
  <mergeCells count="14">
    <mergeCell ref="E22:I22"/>
    <mergeCell ref="E3:I3"/>
    <mergeCell ref="E21:I21"/>
    <mergeCell ref="E14:H14"/>
    <mergeCell ref="E5:I5"/>
    <mergeCell ref="E10:H10"/>
    <mergeCell ref="E7:H7"/>
    <mergeCell ref="E8:H8"/>
    <mergeCell ref="E11:H11"/>
    <mergeCell ref="E9:H9"/>
    <mergeCell ref="E19:I19"/>
    <mergeCell ref="E16:I16"/>
    <mergeCell ref="E13:H13"/>
    <mergeCell ref="E12:H12"/>
  </mergeCells>
  <printOptions horizontalCentered="1" verticalCentered="1"/>
  <pageMargins left="0.39370078740157483" right="0.43307086614173229" top="0.39370078740157483" bottom="0.19685039370078741" header="0.19685039370078741" footer="0.15748031496062992"/>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Lista desplegable 3">
              <controlPr defaultSize="0" autoLine="0" autoPict="0">
                <anchor moveWithCells="1">
                  <from>
                    <xdr:col>8</xdr:col>
                    <xdr:colOff>3000375</xdr:colOff>
                    <xdr:row>15</xdr:row>
                    <xdr:rowOff>28575</xdr:rowOff>
                  </from>
                  <to>
                    <xdr:col>8</xdr:col>
                    <xdr:colOff>3914775</xdr:colOff>
                    <xdr:row>16</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K217"/>
  <sheetViews>
    <sheetView topLeftCell="A185" workbookViewId="0">
      <selection activeCell="D13" sqref="D13"/>
    </sheetView>
  </sheetViews>
  <sheetFormatPr baseColWidth="10" defaultColWidth="9" defaultRowHeight="14.25" x14ac:dyDescent="0.2"/>
  <cols>
    <col min="1" max="1" width="11.625" customWidth="1"/>
    <col min="2" max="2" width="54.375" customWidth="1"/>
    <col min="3" max="3" width="20.875" customWidth="1"/>
    <col min="4" max="4" width="18.375" customWidth="1"/>
    <col min="7" max="7" width="14.875" customWidth="1"/>
    <col min="10" max="10" width="35" customWidth="1"/>
    <col min="11" max="11" width="18.125" customWidth="1"/>
  </cols>
  <sheetData>
    <row r="1" spans="1:11" ht="15" x14ac:dyDescent="0.25">
      <c r="A1" s="2" t="s">
        <v>53</v>
      </c>
      <c r="B1" s="3"/>
      <c r="C1" s="3"/>
      <c r="G1" s="14" t="s">
        <v>75</v>
      </c>
      <c r="I1" s="14" t="s">
        <v>68</v>
      </c>
    </row>
    <row r="2" spans="1:11" ht="15" x14ac:dyDescent="0.25">
      <c r="A2" s="2" t="s">
        <v>54</v>
      </c>
      <c r="B2" s="3"/>
      <c r="C2" s="3"/>
      <c r="G2" s="14" t="s">
        <v>76</v>
      </c>
      <c r="I2" s="14" t="s">
        <v>67</v>
      </c>
      <c r="K2" s="15"/>
    </row>
    <row r="3" spans="1:11" ht="15" x14ac:dyDescent="0.25">
      <c r="A3" s="2" t="s">
        <v>55</v>
      </c>
      <c r="B3" s="3"/>
      <c r="C3" s="3"/>
      <c r="I3" s="14" t="s">
        <v>65</v>
      </c>
    </row>
    <row r="4" spans="1:11" x14ac:dyDescent="0.2">
      <c r="I4" s="14" t="s">
        <v>66</v>
      </c>
    </row>
    <row r="5" spans="1:11" ht="30" customHeight="1" x14ac:dyDescent="0.3">
      <c r="A5" s="1" t="s">
        <v>56</v>
      </c>
      <c r="B5" s="1" t="s">
        <v>57</v>
      </c>
      <c r="C5" s="1" t="s">
        <v>58</v>
      </c>
      <c r="I5" s="14" t="s">
        <v>61</v>
      </c>
    </row>
    <row r="6" spans="1:11" ht="15" customHeight="1" x14ac:dyDescent="0.2">
      <c r="A6" s="478" t="s">
        <v>136</v>
      </c>
      <c r="B6" s="53" t="s">
        <v>134</v>
      </c>
      <c r="C6" s="54">
        <f>'1) Introducción'!I7</f>
        <v>0</v>
      </c>
      <c r="I6" s="14" t="s">
        <v>62</v>
      </c>
    </row>
    <row r="7" spans="1:11" x14ac:dyDescent="0.2">
      <c r="A7" s="478"/>
      <c r="B7" s="53" t="s">
        <v>59</v>
      </c>
      <c r="C7" s="55">
        <f>'1) Introducción'!I8</f>
        <v>0</v>
      </c>
      <c r="I7" s="14" t="s">
        <v>63</v>
      </c>
    </row>
    <row r="8" spans="1:11" x14ac:dyDescent="0.2">
      <c r="A8" s="478"/>
      <c r="B8" s="53" t="s">
        <v>0</v>
      </c>
      <c r="C8" s="55">
        <f>'1) Introducción'!I9</f>
        <v>0</v>
      </c>
      <c r="I8" s="14" t="s">
        <v>64</v>
      </c>
    </row>
    <row r="9" spans="1:11" x14ac:dyDescent="0.2">
      <c r="A9" s="478"/>
      <c r="B9" s="53" t="s">
        <v>103</v>
      </c>
      <c r="C9" s="55">
        <f>'1) Introducción'!I10</f>
        <v>0</v>
      </c>
    </row>
    <row r="10" spans="1:11" x14ac:dyDescent="0.2">
      <c r="A10" s="478"/>
      <c r="B10" s="53" t="s">
        <v>140</v>
      </c>
      <c r="C10" s="55">
        <f>'1) Introducción'!I11</f>
        <v>0</v>
      </c>
    </row>
    <row r="11" spans="1:11" x14ac:dyDescent="0.2">
      <c r="A11" s="478"/>
      <c r="B11" s="53" t="s">
        <v>139</v>
      </c>
      <c r="C11" s="55" t="e">
        <f>'1) Introducción'!#REF!</f>
        <v>#REF!</v>
      </c>
    </row>
    <row r="12" spans="1:11" x14ac:dyDescent="0.2">
      <c r="A12" s="478"/>
      <c r="B12" s="53" t="s">
        <v>135</v>
      </c>
      <c r="C12" s="56">
        <f>'1) Introducción'!I14</f>
        <v>0</v>
      </c>
    </row>
    <row r="13" spans="1:11" ht="15" customHeight="1" x14ac:dyDescent="0.2">
      <c r="A13" s="478"/>
      <c r="B13" s="53" t="s">
        <v>83</v>
      </c>
      <c r="C13" s="55" t="e">
        <f>IF('1) Introducción'!#REF!=1,"YES",IF('1) Introducción'!#REF!=2,"NO","Not specified"))</f>
        <v>#REF!</v>
      </c>
    </row>
    <row r="14" spans="1:11" x14ac:dyDescent="0.2">
      <c r="A14" s="4"/>
      <c r="B14" s="4"/>
      <c r="C14" s="4"/>
    </row>
    <row r="15" spans="1:11" x14ac:dyDescent="0.2">
      <c r="A15" s="477" t="s">
        <v>137</v>
      </c>
      <c r="B15" s="57" t="s">
        <v>84</v>
      </c>
      <c r="C15" s="58" t="e">
        <f>IF(#REF!=1,"YES",IF(#REF!=2,"NO","Not specified"))</f>
        <v>#REF!</v>
      </c>
    </row>
    <row r="16" spans="1:11" x14ac:dyDescent="0.2">
      <c r="A16" s="477"/>
      <c r="B16" s="57" t="s">
        <v>77</v>
      </c>
      <c r="C16" s="58" t="b">
        <v>0</v>
      </c>
    </row>
    <row r="17" spans="1:3" x14ac:dyDescent="0.2">
      <c r="A17" s="477"/>
      <c r="B17" s="57" t="s">
        <v>78</v>
      </c>
      <c r="C17" s="57" t="b">
        <v>0</v>
      </c>
    </row>
    <row r="18" spans="1:3" x14ac:dyDescent="0.2">
      <c r="A18" s="477"/>
      <c r="B18" s="57" t="s">
        <v>1</v>
      </c>
      <c r="C18" s="57" t="b">
        <v>0</v>
      </c>
    </row>
    <row r="19" spans="1:3" x14ac:dyDescent="0.2">
      <c r="A19" s="477"/>
      <c r="B19" s="57" t="s">
        <v>3</v>
      </c>
      <c r="C19" s="57" t="b">
        <v>0</v>
      </c>
    </row>
    <row r="20" spans="1:3" x14ac:dyDescent="0.2">
      <c r="A20" s="477"/>
      <c r="B20" s="57" t="s">
        <v>4</v>
      </c>
      <c r="C20" s="57" t="b">
        <v>0</v>
      </c>
    </row>
    <row r="21" spans="1:3" x14ac:dyDescent="0.2">
      <c r="A21" s="477"/>
      <c r="B21" s="57" t="s">
        <v>5</v>
      </c>
      <c r="C21" s="57" t="b">
        <v>0</v>
      </c>
    </row>
    <row r="22" spans="1:3" x14ac:dyDescent="0.2">
      <c r="A22" s="477"/>
      <c r="B22" s="57" t="s">
        <v>6</v>
      </c>
      <c r="C22" s="57" t="b">
        <v>0</v>
      </c>
    </row>
    <row r="23" spans="1:3" x14ac:dyDescent="0.2">
      <c r="A23" s="477"/>
      <c r="B23" s="57" t="s">
        <v>7</v>
      </c>
      <c r="C23" s="57" t="b">
        <v>0</v>
      </c>
    </row>
    <row r="24" spans="1:3" x14ac:dyDescent="0.2">
      <c r="A24" s="477"/>
      <c r="B24" s="57" t="s">
        <v>79</v>
      </c>
      <c r="C24" s="57" t="b">
        <v>0</v>
      </c>
    </row>
    <row r="25" spans="1:3" x14ac:dyDescent="0.2">
      <c r="A25" s="477"/>
      <c r="B25" s="57" t="s">
        <v>80</v>
      </c>
      <c r="C25" s="59" t="e">
        <f>#REF!</f>
        <v>#REF!</v>
      </c>
    </row>
    <row r="26" spans="1:3" x14ac:dyDescent="0.2">
      <c r="A26" s="477"/>
      <c r="B26" s="57" t="s">
        <v>81</v>
      </c>
      <c r="C26" s="59" t="e">
        <f>#REF!</f>
        <v>#REF!</v>
      </c>
    </row>
    <row r="27" spans="1:3" x14ac:dyDescent="0.2">
      <c r="A27" s="477"/>
      <c r="B27" s="57" t="s">
        <v>17</v>
      </c>
      <c r="C27" s="59" t="e">
        <f>#REF!</f>
        <v>#REF!</v>
      </c>
    </row>
    <row r="28" spans="1:3" x14ac:dyDescent="0.2">
      <c r="A28" s="477"/>
      <c r="B28" s="57" t="s">
        <v>60</v>
      </c>
      <c r="C28" s="60" t="e">
        <f>#REF!</f>
        <v>#REF!</v>
      </c>
    </row>
    <row r="29" spans="1:3" ht="15" x14ac:dyDescent="0.25">
      <c r="A29" s="4"/>
      <c r="B29" s="13" t="s">
        <v>47</v>
      </c>
      <c r="C29" s="4"/>
    </row>
    <row r="30" spans="1:3" ht="15" customHeight="1" x14ac:dyDescent="0.25">
      <c r="A30" s="479" t="s">
        <v>138</v>
      </c>
      <c r="B30" s="21" t="s">
        <v>166</v>
      </c>
      <c r="C30" s="5"/>
    </row>
    <row r="31" spans="1:3" ht="15" customHeight="1" x14ac:dyDescent="0.2">
      <c r="A31" s="479"/>
      <c r="B31" s="61" t="s">
        <v>88</v>
      </c>
      <c r="C31" s="32">
        <f>'4) Productos inversión ISR'!C12</f>
        <v>0</v>
      </c>
    </row>
    <row r="32" spans="1:3" ht="14.25" customHeight="1" x14ac:dyDescent="0.2">
      <c r="A32" s="479"/>
      <c r="B32" s="61" t="s">
        <v>72</v>
      </c>
      <c r="C32" s="32">
        <f>'4) Productos inversión ISR'!D12</f>
        <v>0</v>
      </c>
    </row>
    <row r="33" spans="1:3" x14ac:dyDescent="0.2">
      <c r="A33" s="479"/>
      <c r="B33" s="61" t="s">
        <v>73</v>
      </c>
      <c r="C33" s="32">
        <f>'4) Productos inversión ISR'!E12</f>
        <v>0</v>
      </c>
    </row>
    <row r="34" spans="1:3" x14ac:dyDescent="0.2">
      <c r="A34" s="479"/>
      <c r="B34" s="61" t="s">
        <v>142</v>
      </c>
      <c r="C34" s="32">
        <f>'4) Productos inversión ISR'!F12</f>
        <v>0</v>
      </c>
    </row>
    <row r="35" spans="1:3" x14ac:dyDescent="0.2">
      <c r="A35" s="479"/>
      <c r="B35" s="61" t="s">
        <v>8</v>
      </c>
      <c r="C35" s="32">
        <f>'4) Productos inversión ISR'!G12</f>
        <v>0</v>
      </c>
    </row>
    <row r="36" spans="1:3" x14ac:dyDescent="0.2">
      <c r="A36" s="479"/>
      <c r="B36" s="61" t="s">
        <v>44</v>
      </c>
      <c r="C36" s="32">
        <f>'4) Productos inversión ISR'!H12</f>
        <v>0</v>
      </c>
    </row>
    <row r="37" spans="1:3" x14ac:dyDescent="0.2">
      <c r="A37" s="479"/>
      <c r="B37" s="61" t="s">
        <v>45</v>
      </c>
      <c r="C37" s="32">
        <f>'4) Productos inversión ISR'!I12</f>
        <v>0</v>
      </c>
    </row>
    <row r="38" spans="1:3" x14ac:dyDescent="0.2">
      <c r="A38" s="479"/>
      <c r="B38" s="61" t="s">
        <v>42</v>
      </c>
      <c r="C38" s="32">
        <f>'4) Productos inversión ISR'!J12</f>
        <v>0</v>
      </c>
    </row>
    <row r="39" spans="1:3" ht="15" x14ac:dyDescent="0.25">
      <c r="A39" s="479"/>
      <c r="B39" s="13" t="s">
        <v>48</v>
      </c>
      <c r="C39" s="7"/>
    </row>
    <row r="40" spans="1:3" ht="31.5" customHeight="1" x14ac:dyDescent="0.2">
      <c r="A40" s="479"/>
      <c r="B40" s="19" t="s">
        <v>171</v>
      </c>
      <c r="C40" s="17" t="e">
        <f>'4) Productos inversión ISR'!#REF!</f>
        <v>#REF!</v>
      </c>
    </row>
    <row r="41" spans="1:3" ht="15" x14ac:dyDescent="0.25">
      <c r="A41" s="12"/>
      <c r="B41" s="18" t="s">
        <v>49</v>
      </c>
      <c r="C41" s="7"/>
    </row>
    <row r="42" spans="1:3" ht="18.75" customHeight="1" x14ac:dyDescent="0.25">
      <c r="A42" s="12"/>
      <c r="B42" s="20" t="s">
        <v>172</v>
      </c>
      <c r="C42" s="17" t="e">
        <f>'4) Productos inversión ISR'!#REF!</f>
        <v>#REF!</v>
      </c>
    </row>
    <row r="43" spans="1:3" ht="15" x14ac:dyDescent="0.25">
      <c r="A43" s="12"/>
      <c r="B43" s="18" t="s">
        <v>50</v>
      </c>
      <c r="C43" s="7"/>
    </row>
    <row r="44" spans="1:3" ht="15" x14ac:dyDescent="0.25">
      <c r="A44" s="5"/>
      <c r="B44" s="21" t="s">
        <v>167</v>
      </c>
      <c r="C44" s="17"/>
    </row>
    <row r="45" spans="1:3" x14ac:dyDescent="0.2">
      <c r="A45" s="5"/>
      <c r="B45" s="62" t="s">
        <v>86</v>
      </c>
      <c r="C45" s="32" t="e">
        <f>'4) Productos inversión ISR'!#REF!</f>
        <v>#REF!</v>
      </c>
    </row>
    <row r="46" spans="1:3" x14ac:dyDescent="0.2">
      <c r="A46" s="5"/>
      <c r="B46" s="62" t="s">
        <v>2</v>
      </c>
      <c r="C46" s="32" t="e">
        <f>'4) Productos inversión ISR'!#REF!</f>
        <v>#REF!</v>
      </c>
    </row>
    <row r="47" spans="1:3" x14ac:dyDescent="0.2">
      <c r="A47" s="5"/>
      <c r="B47" s="62" t="s">
        <v>3</v>
      </c>
      <c r="C47" s="32" t="e">
        <f>'4) Productos inversión ISR'!#REF!</f>
        <v>#REF!</v>
      </c>
    </row>
    <row r="48" spans="1:3" x14ac:dyDescent="0.2">
      <c r="A48" s="5"/>
      <c r="B48" s="62" t="s">
        <v>143</v>
      </c>
      <c r="C48" s="32" t="e">
        <f>'4) Productos inversión ISR'!#REF!</f>
        <v>#REF!</v>
      </c>
    </row>
    <row r="49" spans="1:3" x14ac:dyDescent="0.2">
      <c r="A49" s="5"/>
      <c r="B49" s="62" t="s">
        <v>5</v>
      </c>
      <c r="C49" s="32" t="e">
        <f>'4) Productos inversión ISR'!#REF!</f>
        <v>#REF!</v>
      </c>
    </row>
    <row r="50" spans="1:3" x14ac:dyDescent="0.2">
      <c r="A50" s="5"/>
      <c r="B50" s="62" t="s">
        <v>6</v>
      </c>
      <c r="C50" s="32" t="e">
        <f>'4) Productos inversión ISR'!#REF!</f>
        <v>#REF!</v>
      </c>
    </row>
    <row r="51" spans="1:3" x14ac:dyDescent="0.2">
      <c r="A51" s="5"/>
      <c r="B51" s="62" t="s">
        <v>7</v>
      </c>
      <c r="C51" s="32" t="e">
        <f>'4) Productos inversión ISR'!#REF!</f>
        <v>#REF!</v>
      </c>
    </row>
    <row r="52" spans="1:3" x14ac:dyDescent="0.2">
      <c r="A52" s="5"/>
      <c r="B52" s="62" t="e">
        <f>'4) Productos inversión ISR'!#REF!</f>
        <v>#REF!</v>
      </c>
      <c r="C52" s="32" t="e">
        <f>'4) Productos inversión ISR'!#REF!</f>
        <v>#REF!</v>
      </c>
    </row>
    <row r="53" spans="1:3" ht="15" x14ac:dyDescent="0.25">
      <c r="A53" s="11"/>
      <c r="B53" s="13" t="s">
        <v>51</v>
      </c>
      <c r="C53" s="4"/>
    </row>
    <row r="54" spans="1:3" ht="15" x14ac:dyDescent="0.25">
      <c r="A54" s="5"/>
      <c r="B54" s="21" t="s">
        <v>169</v>
      </c>
      <c r="C54" s="17"/>
    </row>
    <row r="55" spans="1:3" x14ac:dyDescent="0.2">
      <c r="A55" s="5"/>
      <c r="B55" s="62" t="s">
        <v>18</v>
      </c>
      <c r="C55" s="32">
        <f>'4) Productos inversión ISR'!C47</f>
        <v>0</v>
      </c>
    </row>
    <row r="56" spans="1:3" x14ac:dyDescent="0.2">
      <c r="A56" s="5"/>
      <c r="B56" s="62" t="s">
        <v>46</v>
      </c>
      <c r="C56" s="32">
        <f>'4) Productos inversión ISR'!D47</f>
        <v>0</v>
      </c>
    </row>
    <row r="57" spans="1:3" x14ac:dyDescent="0.2">
      <c r="A57" s="5"/>
      <c r="B57" s="62" t="s">
        <v>89</v>
      </c>
      <c r="C57" s="32">
        <f>'4) Productos inversión ISR'!E47</f>
        <v>0</v>
      </c>
    </row>
    <row r="58" spans="1:3" x14ac:dyDescent="0.2">
      <c r="A58" s="5"/>
      <c r="B58" s="63" t="str">
        <f>'4) Productos inversión ISR'!H46</f>
        <v>Otros (Especificar en esta celda)</v>
      </c>
      <c r="C58" s="32">
        <f>'4) Productos inversión ISR'!H47</f>
        <v>0</v>
      </c>
    </row>
    <row r="59" spans="1:3" ht="15" x14ac:dyDescent="0.25">
      <c r="A59" s="5"/>
      <c r="B59" s="21" t="s">
        <v>170</v>
      </c>
      <c r="C59" s="17"/>
    </row>
    <row r="60" spans="1:3" x14ac:dyDescent="0.2">
      <c r="A60" s="5"/>
      <c r="B60" s="62" t="s">
        <v>146</v>
      </c>
      <c r="C60" s="32" t="e">
        <f>'4) Productos inversión ISR'!#REF!</f>
        <v>#REF!</v>
      </c>
    </row>
    <row r="61" spans="1:3" x14ac:dyDescent="0.2">
      <c r="A61" s="5"/>
      <c r="B61" s="62" t="s">
        <v>144</v>
      </c>
      <c r="C61" s="32" t="e">
        <f>'4) Productos inversión ISR'!#REF!</f>
        <v>#REF!</v>
      </c>
    </row>
    <row r="62" spans="1:3" x14ac:dyDescent="0.2">
      <c r="A62" s="5"/>
      <c r="B62" s="62" t="s">
        <v>145</v>
      </c>
      <c r="C62" s="32" t="e">
        <f>'4) Productos inversión ISR'!#REF!</f>
        <v>#REF!</v>
      </c>
    </row>
    <row r="63" spans="1:3" x14ac:dyDescent="0.2">
      <c r="A63" s="5"/>
      <c r="B63" s="62" t="e">
        <f>'4) Productos inversión ISR'!#REF!</f>
        <v>#REF!</v>
      </c>
      <c r="C63" s="32" t="e">
        <f>'4) Productos inversión ISR'!#REF!</f>
        <v>#REF!</v>
      </c>
    </row>
    <row r="64" spans="1:3" ht="15" x14ac:dyDescent="0.25">
      <c r="A64" s="5"/>
      <c r="B64" s="18" t="s">
        <v>102</v>
      </c>
      <c r="C64" s="4"/>
    </row>
    <row r="65" spans="1:3" ht="21" customHeight="1" x14ac:dyDescent="0.25">
      <c r="A65" s="5"/>
      <c r="B65" s="26" t="s">
        <v>147</v>
      </c>
      <c r="C65" s="17" t="e">
        <f>'4) Productos inversión ISR'!#REF!</f>
        <v>#REF!</v>
      </c>
    </row>
    <row r="66" spans="1:3" ht="15" x14ac:dyDescent="0.25">
      <c r="A66" s="5"/>
      <c r="B66" s="18" t="s">
        <v>106</v>
      </c>
      <c r="C66" s="7"/>
    </row>
    <row r="67" spans="1:3" ht="15" x14ac:dyDescent="0.25">
      <c r="A67" s="5"/>
      <c r="B67" s="26" t="s">
        <v>168</v>
      </c>
      <c r="C67" s="6"/>
    </row>
    <row r="68" spans="1:3" x14ac:dyDescent="0.2">
      <c r="A68" s="5"/>
      <c r="B68" s="62" t="s">
        <v>100</v>
      </c>
      <c r="C68" s="32">
        <f>'4) Productos inversión ISR'!B54</f>
        <v>0</v>
      </c>
    </row>
    <row r="69" spans="1:3" x14ac:dyDescent="0.2">
      <c r="A69" s="5"/>
      <c r="B69" s="62" t="s">
        <v>101</v>
      </c>
      <c r="C69" s="32">
        <f>'4) Productos inversión ISR'!B55</f>
        <v>0</v>
      </c>
    </row>
    <row r="70" spans="1:3" x14ac:dyDescent="0.2">
      <c r="A70" s="5"/>
      <c r="B70" s="62" t="s">
        <v>99</v>
      </c>
      <c r="C70" s="32">
        <f>'4) Productos inversión ISR'!B56</f>
        <v>0</v>
      </c>
    </row>
    <row r="71" spans="1:3" x14ac:dyDescent="0.2">
      <c r="A71" s="5"/>
      <c r="B71" s="62" t="s">
        <v>98</v>
      </c>
      <c r="C71" s="32">
        <f>'4) Productos inversión ISR'!B57</f>
        <v>0</v>
      </c>
    </row>
    <row r="72" spans="1:3" x14ac:dyDescent="0.2">
      <c r="A72" s="5"/>
      <c r="B72" s="62" t="s">
        <v>95</v>
      </c>
      <c r="C72" s="32">
        <f>'4) Productos inversión ISR'!B58</f>
        <v>0</v>
      </c>
    </row>
    <row r="73" spans="1:3" x14ac:dyDescent="0.2">
      <c r="A73" s="5"/>
      <c r="B73" s="62" t="s">
        <v>96</v>
      </c>
      <c r="C73" s="32">
        <f>'4) Productos inversión ISR'!B59</f>
        <v>0</v>
      </c>
    </row>
    <row r="74" spans="1:3" x14ac:dyDescent="0.2">
      <c r="A74" s="5"/>
      <c r="B74" s="62" t="s">
        <v>97</v>
      </c>
      <c r="C74" s="32">
        <f>'4) Productos inversión ISR'!B60</f>
        <v>0</v>
      </c>
    </row>
    <row r="75" spans="1:3" x14ac:dyDescent="0.2">
      <c r="A75" s="5"/>
      <c r="B75" s="27" t="str">
        <f>'4) Productos inversión ISR'!C62</f>
        <v>especifique aquí</v>
      </c>
      <c r="C75" s="32">
        <f>'4) Productos inversión ISR'!B61</f>
        <v>0</v>
      </c>
    </row>
    <row r="76" spans="1:3" ht="15" x14ac:dyDescent="0.25">
      <c r="A76" s="5"/>
      <c r="B76" s="18" t="s">
        <v>107</v>
      </c>
      <c r="C76" s="7"/>
    </row>
    <row r="77" spans="1:3" ht="15" x14ac:dyDescent="0.25">
      <c r="A77" s="5"/>
      <c r="B77" s="21" t="s">
        <v>8</v>
      </c>
      <c r="C77" s="17"/>
    </row>
    <row r="78" spans="1:3" x14ac:dyDescent="0.2">
      <c r="A78" s="5"/>
      <c r="B78" s="62" t="s">
        <v>19</v>
      </c>
      <c r="C78" s="32" t="e">
        <f>'4) Productos inversión ISR'!#REF!</f>
        <v>#REF!</v>
      </c>
    </row>
    <row r="79" spans="1:3" x14ac:dyDescent="0.2">
      <c r="A79" s="5"/>
      <c r="B79" s="62" t="s">
        <v>20</v>
      </c>
      <c r="C79" s="32" t="e">
        <f>'4) Productos inversión ISR'!#REF!</f>
        <v>#REF!</v>
      </c>
    </row>
    <row r="80" spans="1:3" x14ac:dyDescent="0.2">
      <c r="A80" s="5"/>
      <c r="B80" s="62" t="s">
        <v>21</v>
      </c>
      <c r="C80" s="32" t="e">
        <f>'4) Productos inversión ISR'!#REF!</f>
        <v>#REF!</v>
      </c>
    </row>
    <row r="81" spans="1:4" x14ac:dyDescent="0.2">
      <c r="A81" s="5"/>
      <c r="B81" s="62" t="e">
        <f>'4) Productos inversión ISR'!#REF!</f>
        <v>#REF!</v>
      </c>
      <c r="C81" s="32" t="e">
        <f>'4) Productos inversión ISR'!#REF!</f>
        <v>#REF!</v>
      </c>
    </row>
    <row r="82" spans="1:4" ht="15" x14ac:dyDescent="0.25">
      <c r="A82" s="5"/>
      <c r="B82" s="18" t="s">
        <v>108</v>
      </c>
      <c r="C82" s="9"/>
    </row>
    <row r="83" spans="1:4" x14ac:dyDescent="0.2">
      <c r="A83" s="5"/>
      <c r="B83" s="20" t="s">
        <v>71</v>
      </c>
      <c r="C83" s="16" t="e">
        <f>IF('4) Productos inversión ISR'!#REF!=1,"YES",IF('4) Productos inversión ISR'!#REF!=2,"NO","Not specified"))</f>
        <v>#REF!</v>
      </c>
    </row>
    <row r="84" spans="1:4" ht="15" x14ac:dyDescent="0.25">
      <c r="A84" s="5"/>
      <c r="B84" s="18" t="s">
        <v>109</v>
      </c>
      <c r="C84" s="9"/>
    </row>
    <row r="85" spans="1:4" ht="15" x14ac:dyDescent="0.25">
      <c r="A85" s="5"/>
      <c r="B85" s="21" t="s">
        <v>148</v>
      </c>
      <c r="C85" s="5"/>
    </row>
    <row r="86" spans="1:4" ht="15" x14ac:dyDescent="0.25">
      <c r="A86" s="5"/>
      <c r="B86" s="29" t="s">
        <v>132</v>
      </c>
      <c r="C86" s="65" t="s">
        <v>149</v>
      </c>
      <c r="D86" s="65" t="s">
        <v>133</v>
      </c>
    </row>
    <row r="87" spans="1:4" x14ac:dyDescent="0.2">
      <c r="A87" s="5"/>
      <c r="B87" s="27">
        <v>1</v>
      </c>
      <c r="C87" s="66" t="e">
        <f>IF('4) Productos inversión ISR'!#REF!=1,'4) Productos inversión ISR'!#REF!,IF('4) Productos inversión ISR'!#REF!=1,'4) Productos inversión ISR'!#REF!,IF('4) Productos inversión ISR'!#REF!=1,'4) Productos inversión ISR'!#REF!,IF('4) Productos inversión ISR'!#REF!=1,'4) Productos inversión ISR'!#REF!,IF('4) Productos inversión ISR'!#REF!=1,'4) Productos inversión ISR'!#REF!,IF('4) Productos inversión ISR'!#REF!=1,'4) Productos inversión ISR'!#REF!, IF('4) Productos inversión ISR'!#REF!=1,'4) Productos inversión ISR'!#REF!,IF('4) Productos inversión ISR'!#REF!=1,'4) Productos inversión ISR'!#REF!,IF('4) Productos inversión ISR'!#REF!=1,'4) Productos inversión ISR'!#REF!,"non-specified")))))))))</f>
        <v>#REF!</v>
      </c>
      <c r="D87" s="33" t="e">
        <f>IF('4) Productos inversión ISR'!#REF!=1,'4) Productos inversión ISR'!#REF!,"-")</f>
        <v>#REF!</v>
      </c>
    </row>
    <row r="88" spans="1:4" x14ac:dyDescent="0.2">
      <c r="A88" s="5"/>
      <c r="B88" s="27">
        <v>2</v>
      </c>
      <c r="C88" s="66" t="e">
        <f>IF('4) Productos inversión ISR'!#REF!=2,'4) Productos inversión ISR'!#REF!,IF('4) Productos inversión ISR'!#REF!=2,'4) Productos inversión ISR'!#REF!,IF('4) Productos inversión ISR'!#REF!=2,'4) Productos inversión ISR'!#REF!,IF('4) Productos inversión ISR'!#REF!=2,'4) Productos inversión ISR'!#REF!,IF('4) Productos inversión ISR'!#REF!=2,'4) Productos inversión ISR'!#REF!,IF('4) Productos inversión ISR'!#REF!=2,'4) Productos inversión ISR'!#REF!, IF('4) Productos inversión ISR'!#REF!=2,'4) Productos inversión ISR'!#REF!,IF('4) Productos inversión ISR'!#REF!=2,'4) Productos inversión ISR'!#REF!,IF('4) Productos inversión ISR'!#REF!=2,'4) Productos inversión ISR'!#REF!,"non-specified")))))))))</f>
        <v>#REF!</v>
      </c>
      <c r="D88" s="33" t="e">
        <f>IF('4) Productos inversión ISR'!#REF!=2,'4) Productos inversión ISR'!#REF!,"-")</f>
        <v>#REF!</v>
      </c>
    </row>
    <row r="89" spans="1:4" x14ac:dyDescent="0.2">
      <c r="A89" s="5"/>
      <c r="B89" s="27">
        <v>3</v>
      </c>
      <c r="C89" s="66" t="e">
        <f>IF('4) Productos inversión ISR'!#REF!=3,'4) Productos inversión ISR'!#REF!,IF('4) Productos inversión ISR'!#REF!=3,'4) Productos inversión ISR'!#REF!,IF('4) Productos inversión ISR'!#REF!=3,'4) Productos inversión ISR'!#REF!,IF('4) Productos inversión ISR'!#REF!=3,'4) Productos inversión ISR'!#REF!,IF('4) Productos inversión ISR'!#REF!=3,'4) Productos inversión ISR'!#REF!,IF('4) Productos inversión ISR'!#REF!=3,'4) Productos inversión ISR'!#REF!, IF('4) Productos inversión ISR'!#REF!=3,'4) Productos inversión ISR'!#REF!,IF('4) Productos inversión ISR'!#REF!=3,'4) Productos inversión ISR'!#REF!,IF('4) Productos inversión ISR'!#REF!=3,'4) Productos inversión ISR'!#REF!,"non-specified")))))))))</f>
        <v>#REF!</v>
      </c>
      <c r="D89" s="33" t="e">
        <f>IF('4) Productos inversión ISR'!#REF!=3,'4) Productos inversión ISR'!#REF!,"-")</f>
        <v>#REF!</v>
      </c>
    </row>
    <row r="90" spans="1:4" x14ac:dyDescent="0.2">
      <c r="A90" s="5"/>
      <c r="B90" s="27">
        <v>4</v>
      </c>
      <c r="C90" s="66" t="e">
        <f>IF('4) Productos inversión ISR'!#REF!=4,'4) Productos inversión ISR'!#REF!,IF('4) Productos inversión ISR'!#REF!=4,'4) Productos inversión ISR'!#REF!,IF('4) Productos inversión ISR'!#REF!=4,'4) Productos inversión ISR'!#REF!,IF('4) Productos inversión ISR'!#REF!=4,'4) Productos inversión ISR'!#REF!,IF('4) Productos inversión ISR'!#REF!=4,'4) Productos inversión ISR'!#REF!,IF('4) Productos inversión ISR'!#REF!=4,'4) Productos inversión ISR'!#REF!, IF('4) Productos inversión ISR'!#REF!=4,'4) Productos inversión ISR'!#REF!,IF('4) Productos inversión ISR'!#REF!=4,'4) Productos inversión ISR'!#REF!,IF('4) Productos inversión ISR'!#REF!=4,'4) Productos inversión ISR'!#REF!,"non-specified")))))))))</f>
        <v>#REF!</v>
      </c>
      <c r="D90" s="33" t="e">
        <f>IF('4) Productos inversión ISR'!#REF!=4,'4) Productos inversión ISR'!#REF!,"-")</f>
        <v>#REF!</v>
      </c>
    </row>
    <row r="91" spans="1:4" x14ac:dyDescent="0.2">
      <c r="A91" s="5"/>
      <c r="B91" s="27">
        <v>5</v>
      </c>
      <c r="C91" s="66" t="e">
        <f>IF('4) Productos inversión ISR'!#REF!=5,'4) Productos inversión ISR'!#REF!,IF('4) Productos inversión ISR'!#REF!=5,'4) Productos inversión ISR'!#REF!,IF('4) Productos inversión ISR'!#REF!=5,'4) Productos inversión ISR'!#REF!,IF('4) Productos inversión ISR'!#REF!=5,'4) Productos inversión ISR'!#REF!,IF('4) Productos inversión ISR'!#REF!=5,'4) Productos inversión ISR'!#REF!,IF('4) Productos inversión ISR'!#REF!=5,'4) Productos inversión ISR'!#REF!, IF('4) Productos inversión ISR'!#REF!=5,'4) Productos inversión ISR'!#REF!,IF('4) Productos inversión ISR'!#REF!=5,'4) Productos inversión ISR'!#REF!,IF('4) Productos inversión ISR'!#REF!=5,'4) Productos inversión ISR'!#REF!,"non-specified")))))))))</f>
        <v>#REF!</v>
      </c>
      <c r="D91" s="33" t="e">
        <f>IF('4) Productos inversión ISR'!#REF!=5,'4) Productos inversión ISR'!#REF!,"-")</f>
        <v>#REF!</v>
      </c>
    </row>
    <row r="92" spans="1:4" x14ac:dyDescent="0.2">
      <c r="A92" s="5"/>
      <c r="B92" s="27">
        <v>6</v>
      </c>
      <c r="C92" s="66" t="e">
        <f>IF('4) Productos inversión ISR'!#REF!=6,'4) Productos inversión ISR'!#REF!,IF('4) Productos inversión ISR'!#REF!=6,'4) Productos inversión ISR'!#REF!,IF('4) Productos inversión ISR'!#REF!=6,'4) Productos inversión ISR'!#REF!,IF('4) Productos inversión ISR'!#REF!=6,'4) Productos inversión ISR'!#REF!,IF('4) Productos inversión ISR'!#REF!=6,'4) Productos inversión ISR'!#REF!,IF('4) Productos inversión ISR'!#REF!=6,'4) Productos inversión ISR'!#REF!, IF('4) Productos inversión ISR'!#REF!=6,'4) Productos inversión ISR'!#REF!,IF('4) Productos inversión ISR'!#REF!=6,'4) Productos inversión ISR'!#REF!,IF('4) Productos inversión ISR'!#REF!=6,'4) Productos inversión ISR'!#REF!,"non-specified")))))))))</f>
        <v>#REF!</v>
      </c>
      <c r="D92" s="33" t="e">
        <f>IF('4) Productos inversión ISR'!#REF!=6,'4) Productos inversión ISR'!#REF!,"-")</f>
        <v>#REF!</v>
      </c>
    </row>
    <row r="93" spans="1:4" x14ac:dyDescent="0.2">
      <c r="A93" s="5"/>
      <c r="B93" s="27">
        <v>7</v>
      </c>
      <c r="C93" s="66" t="e">
        <f>IF('4) Productos inversión ISR'!#REF!=7,'4) Productos inversión ISR'!#REF!,IF('4) Productos inversión ISR'!#REF!=7,'4) Productos inversión ISR'!#REF!,IF('4) Productos inversión ISR'!#REF!=7,'4) Productos inversión ISR'!#REF!,IF('4) Productos inversión ISR'!#REF!=7,'4) Productos inversión ISR'!#REF!,IF('4) Productos inversión ISR'!#REF!=7,'4) Productos inversión ISR'!#REF!,IF('4) Productos inversión ISR'!#REF!=7,'4) Productos inversión ISR'!#REF!, IF('4) Productos inversión ISR'!#REF!=7,'4) Productos inversión ISR'!#REF!,IF('4) Productos inversión ISR'!#REF!=7,'4) Productos inversión ISR'!#REF!,IF('4) Productos inversión ISR'!#REF!=7,'4) Productos inversión ISR'!#REF!,"non-specified")))))))))</f>
        <v>#REF!</v>
      </c>
      <c r="D93" s="33" t="e">
        <f>IF('4) Productos inversión ISR'!#REF!=7,'4) Productos inversión ISR'!#REF!,"-")</f>
        <v>#REF!</v>
      </c>
    </row>
    <row r="94" spans="1:4" x14ac:dyDescent="0.2">
      <c r="A94" s="5"/>
      <c r="B94" s="27">
        <v>8</v>
      </c>
      <c r="C94" s="66" t="e">
        <f>IF('4) Productos inversión ISR'!#REF!=8,'4) Productos inversión ISR'!#REF!,IF('4) Productos inversión ISR'!#REF!=8,'4) Productos inversión ISR'!#REF!,IF('4) Productos inversión ISR'!#REF!=8,'4) Productos inversión ISR'!#REF!,IF('4) Productos inversión ISR'!#REF!=8,'4) Productos inversión ISR'!#REF!,IF('4) Productos inversión ISR'!#REF!=8,'4) Productos inversión ISR'!#REF!,IF('4) Productos inversión ISR'!#REF!=8,'4) Productos inversión ISR'!#REF!, IF('4) Productos inversión ISR'!#REF!=8,'4) Productos inversión ISR'!#REF!,IF('4) Productos inversión ISR'!#REF!=8,'4) Productos inversión ISR'!#REF!,IF('4) Productos inversión ISR'!#REF!=8,'4) Productos inversión ISR'!#REF!,"non-specified")))))))))</f>
        <v>#REF!</v>
      </c>
      <c r="D94" s="33" t="e">
        <f>IF('4) Productos inversión ISR'!#REF!=8,'4) Productos inversión ISR'!#REF!,"-")</f>
        <v>#REF!</v>
      </c>
    </row>
    <row r="95" spans="1:4" x14ac:dyDescent="0.2">
      <c r="A95" s="5"/>
      <c r="B95" s="28">
        <v>9</v>
      </c>
      <c r="C95" s="66" t="e">
        <f>IF('4) Productos inversión ISR'!#REF!=9,'4) Productos inversión ISR'!#REF!,IF('4) Productos inversión ISR'!#REF!=9,'4) Productos inversión ISR'!#REF!,IF('4) Productos inversión ISR'!#REF!=9,'4) Productos inversión ISR'!#REF!,IF('4) Productos inversión ISR'!#REF!=9,'4) Productos inversión ISR'!#REF!,IF('4) Productos inversión ISR'!#REF!=9,'4) Productos inversión ISR'!#REF!,IF('4) Productos inversión ISR'!#REF!=9,'4) Productos inversión ISR'!#REF!, IF('4) Productos inversión ISR'!#REF!=9,'4) Productos inversión ISR'!#REF!,IF('4) Productos inversión ISR'!#REF!=9,'4) Productos inversión ISR'!#REF!,IF('4) Productos inversión ISR'!#REF!=9,'4) Productos inversión ISR'!#REF!,"non-specified")))))))))</f>
        <v>#REF!</v>
      </c>
      <c r="D95" s="33" t="e">
        <f>IF('4) Productos inversión ISR'!#REF!=9,'4) Productos inversión ISR'!#REF!,"-")</f>
        <v>#REF!</v>
      </c>
    </row>
    <row r="96" spans="1:4" ht="15" x14ac:dyDescent="0.25">
      <c r="A96" s="5"/>
      <c r="B96" s="18" t="s">
        <v>110</v>
      </c>
      <c r="C96" s="9"/>
    </row>
    <row r="97" spans="1:4" ht="15" x14ac:dyDescent="0.25">
      <c r="A97" s="5"/>
      <c r="B97" s="21" t="s">
        <v>150</v>
      </c>
      <c r="C97" s="6"/>
    </row>
    <row r="98" spans="1:4" ht="15" x14ac:dyDescent="0.25">
      <c r="A98" s="5"/>
      <c r="B98" s="30" t="s">
        <v>132</v>
      </c>
      <c r="C98" s="65" t="s">
        <v>149</v>
      </c>
      <c r="D98" s="65" t="s">
        <v>133</v>
      </c>
    </row>
    <row r="99" spans="1:4" x14ac:dyDescent="0.2">
      <c r="A99" s="5"/>
      <c r="B99" s="27">
        <v>1</v>
      </c>
      <c r="C99" s="66" t="e">
        <f>IF('4) Productos inversión ISR'!#REF!=1,'4) Productos inversión ISR'!#REF!,IF('4) Productos inversión ISR'!#REF!=1,'4) Productos inversión ISR'!#REF!,IF('4) Productos inversión ISR'!#REF!=1,'4) Productos inversión ISR'!#REF!,IF('4) Productos inversión ISR'!#REF!=1,'4) Productos inversión ISR'!#REF!,IF('4) Productos inversión ISR'!#REF!=1,'4) Productos inversión ISR'!#REF!,IF('4) Productos inversión ISR'!#REF!=1,'4) Productos inversión ISR'!#REF!,"non-specified"))))))</f>
        <v>#REF!</v>
      </c>
      <c r="D99" s="33" t="e">
        <f>IF('4) Productos inversión ISR'!#REF!=1,'4) Productos inversión ISR'!#REF!,"-")</f>
        <v>#REF!</v>
      </c>
    </row>
    <row r="100" spans="1:4" x14ac:dyDescent="0.2">
      <c r="A100" s="5"/>
      <c r="B100" s="27">
        <v>2</v>
      </c>
      <c r="C100" s="67" t="e">
        <f>IF('4) Productos inversión ISR'!#REF!=2,'4) Productos inversión ISR'!#REF!,IF('4) Productos inversión ISR'!#REF!=2,'4) Productos inversión ISR'!#REF!,IF('4) Productos inversión ISR'!#REF!=2,'4) Productos inversión ISR'!#REF!,IF('4) Productos inversión ISR'!#REF!=2,'4) Productos inversión ISR'!#REF!,IF('4) Productos inversión ISR'!#REF!=2,'4) Productos inversión ISR'!#REF!,IF('4) Productos inversión ISR'!#REF!=2,'4) Productos inversión ISR'!#REF!,"non-specified"))))))</f>
        <v>#REF!</v>
      </c>
      <c r="D100" s="33" t="e">
        <f>IF('4) Productos inversión ISR'!#REF!=2,'4) Productos inversión ISR'!#REF!,"-")</f>
        <v>#REF!</v>
      </c>
    </row>
    <row r="101" spans="1:4" x14ac:dyDescent="0.2">
      <c r="A101" s="5"/>
      <c r="B101" s="27">
        <v>3</v>
      </c>
      <c r="C101" s="66" t="e">
        <f>IF('4) Productos inversión ISR'!#REF!=3,'4) Productos inversión ISR'!#REF!,IF('4) Productos inversión ISR'!#REF!=3,'4) Productos inversión ISR'!#REF!,IF('4) Productos inversión ISR'!#REF!=3,'4) Productos inversión ISR'!#REF!,IF('4) Productos inversión ISR'!#REF!=3,'4) Productos inversión ISR'!#REF!,IF('4) Productos inversión ISR'!#REF!=3,'4) Productos inversión ISR'!#REF!,IF('4) Productos inversión ISR'!#REF!=3,'4) Productos inversión ISR'!#REF!,"non-specified"))))))</f>
        <v>#REF!</v>
      </c>
      <c r="D101" s="33" t="e">
        <f>IF('4) Productos inversión ISR'!#REF!=3,'4) Productos inversión ISR'!#REF!,"-")</f>
        <v>#REF!</v>
      </c>
    </row>
    <row r="102" spans="1:4" x14ac:dyDescent="0.2">
      <c r="A102" s="5"/>
      <c r="B102" s="27">
        <v>4</v>
      </c>
      <c r="C102" s="66" t="e">
        <f>IF('4) Productos inversión ISR'!#REF!=4,'4) Productos inversión ISR'!#REF!,IF('4) Productos inversión ISR'!#REF!=4,'4) Productos inversión ISR'!#REF!,IF('4) Productos inversión ISR'!#REF!=4,'4) Productos inversión ISR'!#REF!,IF('4) Productos inversión ISR'!#REF!=4,'4) Productos inversión ISR'!#REF!,IF('4) Productos inversión ISR'!#REF!=4,'4) Productos inversión ISR'!#REF!,IF('4) Productos inversión ISR'!#REF!=4,'4) Productos inversión ISR'!#REF!,"non-specified"))))))</f>
        <v>#REF!</v>
      </c>
      <c r="D102" s="33" t="e">
        <f>IF('4) Productos inversión ISR'!#REF!=4,'4) Productos inversión ISR'!#REF!,"-")</f>
        <v>#REF!</v>
      </c>
    </row>
    <row r="103" spans="1:4" x14ac:dyDescent="0.2">
      <c r="A103" s="5"/>
      <c r="B103" s="27">
        <v>5</v>
      </c>
      <c r="C103" s="66" t="e">
        <f>IF('4) Productos inversión ISR'!#REF!=5,'4) Productos inversión ISR'!#REF!,IF('4) Productos inversión ISR'!#REF!=5,'4) Productos inversión ISR'!#REF!,IF('4) Productos inversión ISR'!#REF!=5,'4) Productos inversión ISR'!#REF!,IF('4) Productos inversión ISR'!#REF!=5,'4) Productos inversión ISR'!#REF!,IF('4) Productos inversión ISR'!#REF!=5,'4) Productos inversión ISR'!#REF!,IF('4) Productos inversión ISR'!#REF!=5,'4) Productos inversión ISR'!#REF!,"non-specified"))))))</f>
        <v>#REF!</v>
      </c>
      <c r="D103" s="33" t="e">
        <f>IF('4) Productos inversión ISR'!#REF!=5,'4) Productos inversión ISR'!#REF!,"-")</f>
        <v>#REF!</v>
      </c>
    </row>
    <row r="104" spans="1:4" x14ac:dyDescent="0.2">
      <c r="A104" s="5"/>
      <c r="B104" s="27">
        <v>6</v>
      </c>
      <c r="C104" s="66" t="e">
        <f>IF('4) Productos inversión ISR'!#REF!=6,'4) Productos inversión ISR'!#REF!,IF('4) Productos inversión ISR'!#REF!=6,'4) Productos inversión ISR'!#REF!,IF('4) Productos inversión ISR'!#REF!=6,'4) Productos inversión ISR'!#REF!,IF('4) Productos inversión ISR'!#REF!=6,'4) Productos inversión ISR'!#REF!,IF('4) Productos inversión ISR'!#REF!=6,'4) Productos inversión ISR'!#REF!,IF('4) Productos inversión ISR'!#REF!=6,'4) Productos inversión ISR'!#REF!,"non-specified"))))))</f>
        <v>#REF!</v>
      </c>
      <c r="D104" s="33" t="e">
        <f>IF('4) Productos inversión ISR'!#REF!=6,'4) Productos inversión ISR'!#REF!,"-")</f>
        <v>#REF!</v>
      </c>
    </row>
    <row r="105" spans="1:4" ht="15" x14ac:dyDescent="0.25">
      <c r="A105" s="5"/>
      <c r="B105" s="18" t="s">
        <v>111</v>
      </c>
      <c r="C105" s="9"/>
    </row>
    <row r="106" spans="1:4" ht="15" x14ac:dyDescent="0.25">
      <c r="A106" s="5"/>
      <c r="B106" s="21" t="s">
        <v>44</v>
      </c>
      <c r="C106" s="6"/>
    </row>
    <row r="107" spans="1:4" x14ac:dyDescent="0.2">
      <c r="A107" s="5"/>
      <c r="B107" s="61" t="s">
        <v>152</v>
      </c>
      <c r="C107" s="33" t="e">
        <f>IF('4) Productos inversión ISR'!#REF!=1,"YES",IF('4) Productos inversión ISR'!#REF!=2,"NO","Not specified"))</f>
        <v>#REF!</v>
      </c>
    </row>
    <row r="108" spans="1:4" x14ac:dyDescent="0.2">
      <c r="A108" s="5"/>
      <c r="B108" s="61" t="s">
        <v>153</v>
      </c>
      <c r="C108" s="33" t="e">
        <f>'4) Productos inversión ISR'!#REF!</f>
        <v>#REF!</v>
      </c>
    </row>
    <row r="109" spans="1:4" x14ac:dyDescent="0.2">
      <c r="A109" s="5"/>
      <c r="B109" s="61" t="s">
        <v>154</v>
      </c>
      <c r="C109" s="33" t="e">
        <f>'4) Productos inversión ISR'!#REF!</f>
        <v>#REF!</v>
      </c>
    </row>
    <row r="110" spans="1:4" ht="15" x14ac:dyDescent="0.25">
      <c r="A110" s="5"/>
      <c r="B110" s="26" t="s">
        <v>151</v>
      </c>
      <c r="C110" s="6"/>
    </row>
    <row r="111" spans="1:4" ht="15" x14ac:dyDescent="0.25">
      <c r="A111" s="5"/>
      <c r="B111" s="29" t="s">
        <v>132</v>
      </c>
      <c r="C111" s="65" t="s">
        <v>155</v>
      </c>
    </row>
    <row r="112" spans="1:4" x14ac:dyDescent="0.2">
      <c r="A112" s="5"/>
      <c r="B112" s="27">
        <v>1</v>
      </c>
      <c r="C112" s="66" t="e">
        <f>IF('4) Productos inversión ISR'!#REF!=1,'4) Productos inversión ISR'!#REF!,IF('4) Productos inversión ISR'!#REF!=1,'4) Productos inversión ISR'!#REF!,IF('4) Productos inversión ISR'!#REF!=1,'4) Productos inversión ISR'!#REF!,IF('4) Productos inversión ISR'!#REF!=1,'4) Productos inversión ISR'!#REF!,IF('4) Productos inversión ISR'!#REF!=1,'4) Productos inversión ISR'!#REF!,IF('4) Productos inversión ISR'!#REF!=1,'4) Productos inversión ISR'!#REF!, IF('4) Productos inversión ISR'!#REF!=1,'4) Productos inversión ISR'!#REF!,IF('4) Productos inversión ISR'!#REF!=1,'4) Productos inversión ISR'!#REF!,IF('4) Productos inversión ISR'!#REF!=1,'4) Productos inversión ISR'!#REF!,IF('4) Productos inversión ISR'!#REF!=1,'4) Productos inversión ISR'!#REF!,"non-specified"))))))))))</f>
        <v>#REF!</v>
      </c>
    </row>
    <row r="113" spans="1:3" x14ac:dyDescent="0.2">
      <c r="A113" s="5"/>
      <c r="B113" s="27">
        <v>2</v>
      </c>
      <c r="C113" s="66" t="e">
        <f>IF('4) Productos inversión ISR'!#REF!=2,'4) Productos inversión ISR'!#REF!,IF('4) Productos inversión ISR'!#REF!=2,'4) Productos inversión ISR'!#REF!,IF('4) Productos inversión ISR'!#REF!=2,'4) Productos inversión ISR'!#REF!,IF('4) Productos inversión ISR'!#REF!=2,'4) Productos inversión ISR'!#REF!,IF('4) Productos inversión ISR'!#REF!=2,'4) Productos inversión ISR'!#REF!,IF('4) Productos inversión ISR'!#REF!=2,'4) Productos inversión ISR'!#REF!, IF('4) Productos inversión ISR'!#REF!=2,'4) Productos inversión ISR'!#REF!,IF('4) Productos inversión ISR'!#REF!=2,'4) Productos inversión ISR'!#REF!,IF('4) Productos inversión ISR'!#REF!=2,'4) Productos inversión ISR'!#REF!,IF('4) Productos inversión ISR'!#REF!=2,'4) Productos inversión ISR'!#REF!,"non-specified"))))))))))</f>
        <v>#REF!</v>
      </c>
    </row>
    <row r="114" spans="1:3" x14ac:dyDescent="0.2">
      <c r="A114" s="5"/>
      <c r="B114" s="27">
        <v>3</v>
      </c>
      <c r="C114" s="66" t="e">
        <f>IF('4) Productos inversión ISR'!#REF!=3,'4) Productos inversión ISR'!#REF!,IF('4) Productos inversión ISR'!#REF!=3,'4) Productos inversión ISR'!#REF!,IF('4) Productos inversión ISR'!#REF!=3,'4) Productos inversión ISR'!#REF!,IF('4) Productos inversión ISR'!#REF!=3,'4) Productos inversión ISR'!#REF!,IF('4) Productos inversión ISR'!#REF!=3,'4) Productos inversión ISR'!#REF!,IF('4) Productos inversión ISR'!#REF!=3,'4) Productos inversión ISR'!#REF!, IF('4) Productos inversión ISR'!#REF!=3,'4) Productos inversión ISR'!#REF!,IF('4) Productos inversión ISR'!#REF!=3,'4) Productos inversión ISR'!#REF!,IF('4) Productos inversión ISR'!#REF!=3,'4) Productos inversión ISR'!#REF!,IF('4) Productos inversión ISR'!#REF!=3,'4) Productos inversión ISR'!#REF!,"non-specified"))))))))))</f>
        <v>#REF!</v>
      </c>
    </row>
    <row r="115" spans="1:3" x14ac:dyDescent="0.2">
      <c r="A115" s="5"/>
      <c r="B115" s="27">
        <v>4</v>
      </c>
      <c r="C115" s="66" t="e">
        <f>IF('4) Productos inversión ISR'!#REF!=4,'4) Productos inversión ISR'!#REF!,IF('4) Productos inversión ISR'!#REF!=4,'4) Productos inversión ISR'!#REF!,IF('4) Productos inversión ISR'!#REF!=4,'4) Productos inversión ISR'!#REF!,IF('4) Productos inversión ISR'!#REF!=4,'4) Productos inversión ISR'!#REF!,IF('4) Productos inversión ISR'!#REF!=4,'4) Productos inversión ISR'!#REF!,IF('4) Productos inversión ISR'!#REF!=4,'4) Productos inversión ISR'!#REF!, IF('4) Productos inversión ISR'!#REF!=4,'4) Productos inversión ISR'!#REF!,IF('4) Productos inversión ISR'!#REF!=4,'4) Productos inversión ISR'!#REF!,IF('4) Productos inversión ISR'!#REF!=4,'4) Productos inversión ISR'!#REF!,IF('4) Productos inversión ISR'!#REF!=4,'4) Productos inversión ISR'!#REF!,"non-specified"))))))))))</f>
        <v>#REF!</v>
      </c>
    </row>
    <row r="116" spans="1:3" x14ac:dyDescent="0.2">
      <c r="A116" s="5"/>
      <c r="B116" s="27">
        <v>5</v>
      </c>
      <c r="C116" s="66" t="e">
        <f>IF('4) Productos inversión ISR'!#REF!=5,'4) Productos inversión ISR'!#REF!,IF('4) Productos inversión ISR'!#REF!=5,'4) Productos inversión ISR'!#REF!,IF('4) Productos inversión ISR'!#REF!=5,'4) Productos inversión ISR'!#REF!,IF('4) Productos inversión ISR'!#REF!=5,'4) Productos inversión ISR'!#REF!,IF('4) Productos inversión ISR'!#REF!=5,'4) Productos inversión ISR'!#REF!,IF('4) Productos inversión ISR'!#REF!=5,'4) Productos inversión ISR'!#REF!, IF('4) Productos inversión ISR'!#REF!=5,'4) Productos inversión ISR'!#REF!,IF('4) Productos inversión ISR'!#REF!=5,'4) Productos inversión ISR'!#REF!,IF('4) Productos inversión ISR'!#REF!=5,'4) Productos inversión ISR'!#REF!,IF('4) Productos inversión ISR'!#REF!=5,'4) Productos inversión ISR'!#REF!,"non-specified"))))))))))</f>
        <v>#REF!</v>
      </c>
    </row>
    <row r="117" spans="1:3" x14ac:dyDescent="0.2">
      <c r="A117" s="5"/>
      <c r="B117" s="27">
        <v>6</v>
      </c>
      <c r="C117" s="66" t="e">
        <f>IF('4) Productos inversión ISR'!#REF!=6,'4) Productos inversión ISR'!#REF!,IF('4) Productos inversión ISR'!#REF!=6,'4) Productos inversión ISR'!#REF!,IF('4) Productos inversión ISR'!#REF!=6,'4) Productos inversión ISR'!#REF!,IF('4) Productos inversión ISR'!#REF!=6,'4) Productos inversión ISR'!#REF!,IF('4) Productos inversión ISR'!#REF!=6,'4) Productos inversión ISR'!#REF!,IF('4) Productos inversión ISR'!#REF!=6,'4) Productos inversión ISR'!#REF!, IF('4) Productos inversión ISR'!#REF!=6,'4) Productos inversión ISR'!#REF!,IF('4) Productos inversión ISR'!#REF!=6,'4) Productos inversión ISR'!#REF!,IF('4) Productos inversión ISR'!#REF!=6,'4) Productos inversión ISR'!#REF!,IF('4) Productos inversión ISR'!#REF!=6,'4) Productos inversión ISR'!#REF!,"non-specified"))))))))))</f>
        <v>#REF!</v>
      </c>
    </row>
    <row r="118" spans="1:3" x14ac:dyDescent="0.2">
      <c r="A118" s="5"/>
      <c r="B118" s="27">
        <v>7</v>
      </c>
      <c r="C118" s="66" t="e">
        <f>IF('4) Productos inversión ISR'!#REF!=7,'4) Productos inversión ISR'!#REF!,IF('4) Productos inversión ISR'!#REF!=7,'4) Productos inversión ISR'!#REF!,IF('4) Productos inversión ISR'!#REF!=7,'4) Productos inversión ISR'!#REF!,IF('4) Productos inversión ISR'!#REF!=7,'4) Productos inversión ISR'!#REF!,IF('4) Productos inversión ISR'!#REF!=7,'4) Productos inversión ISR'!#REF!,IF('4) Productos inversión ISR'!#REF!=7,'4) Productos inversión ISR'!#REF!, IF('4) Productos inversión ISR'!#REF!=7,'4) Productos inversión ISR'!#REF!,IF('4) Productos inversión ISR'!#REF!=7,'4) Productos inversión ISR'!#REF!,IF('4) Productos inversión ISR'!#REF!=7,'4) Productos inversión ISR'!#REF!,IF('4) Productos inversión ISR'!#REF!=7,'4) Productos inversión ISR'!#REF!,"non-specified"))))))))))</f>
        <v>#REF!</v>
      </c>
    </row>
    <row r="119" spans="1:3" x14ac:dyDescent="0.2">
      <c r="A119" s="5"/>
      <c r="B119" s="27">
        <v>8</v>
      </c>
      <c r="C119" s="66" t="e">
        <f>IF('4) Productos inversión ISR'!#REF!=8,'4) Productos inversión ISR'!#REF!,IF('4) Productos inversión ISR'!#REF!=8,'4) Productos inversión ISR'!#REF!,IF('4) Productos inversión ISR'!#REF!=8,'4) Productos inversión ISR'!#REF!,IF('4) Productos inversión ISR'!#REF!=8,'4) Productos inversión ISR'!#REF!,IF('4) Productos inversión ISR'!#REF!=8,'4) Productos inversión ISR'!#REF!,IF('4) Productos inversión ISR'!#REF!=8,'4) Productos inversión ISR'!#REF!, IF('4) Productos inversión ISR'!#REF!=8,'4) Productos inversión ISR'!#REF!,IF('4) Productos inversión ISR'!#REF!=8,'4) Productos inversión ISR'!#REF!,IF('4) Productos inversión ISR'!#REF!=8,'4) Productos inversión ISR'!#REF!,IF('4) Productos inversión ISR'!#REF!=8,'4) Productos inversión ISR'!#REF!,"non-specified"))))))))))</f>
        <v>#REF!</v>
      </c>
    </row>
    <row r="120" spans="1:3" x14ac:dyDescent="0.2">
      <c r="A120" s="5"/>
      <c r="B120" s="27">
        <v>9</v>
      </c>
      <c r="C120" s="66" t="e">
        <f>IF('4) Productos inversión ISR'!#REF!=9,'4) Productos inversión ISR'!#REF!,IF('4) Productos inversión ISR'!#REF!=9,'4) Productos inversión ISR'!#REF!,IF('4) Productos inversión ISR'!#REF!=9,'4) Productos inversión ISR'!#REF!,IF('4) Productos inversión ISR'!#REF!=9,'4) Productos inversión ISR'!#REF!,IF('4) Productos inversión ISR'!#REF!=9,'4) Productos inversión ISR'!#REF!,IF('4) Productos inversión ISR'!#REF!=9,'4) Productos inversión ISR'!#REF!, IF('4) Productos inversión ISR'!#REF!=9,'4) Productos inversión ISR'!#REF!,IF('4) Productos inversión ISR'!#REF!=9,'4) Productos inversión ISR'!#REF!,IF('4) Productos inversión ISR'!#REF!=9,'4) Productos inversión ISR'!#REF!,IF('4) Productos inversión ISR'!#REF!=9,'4) Productos inversión ISR'!#REF!,"non-specified"))))))))))</f>
        <v>#REF!</v>
      </c>
    </row>
    <row r="121" spans="1:3" x14ac:dyDescent="0.2">
      <c r="A121" s="5"/>
      <c r="B121" s="28">
        <v>10</v>
      </c>
      <c r="C121" s="66" t="e">
        <f>IF('4) Productos inversión ISR'!#REF!=10,'4) Productos inversión ISR'!#REF!,IF('4) Productos inversión ISR'!#REF!=10,'4) Productos inversión ISR'!#REF!,IF('4) Productos inversión ISR'!#REF!=10,'4) Productos inversión ISR'!#REF!,IF('4) Productos inversión ISR'!#REF!=10,'4) Productos inversión ISR'!#REF!,IF('4) Productos inversión ISR'!#REF!=10,'4) Productos inversión ISR'!#REF!,IF('4) Productos inversión ISR'!#REF!=10,'4) Productos inversión ISR'!#REF!, IF('4) Productos inversión ISR'!#REF!=10,'4) Productos inversión ISR'!#REF!,IF('4) Productos inversión ISR'!#REF!=10,'4) Productos inversión ISR'!#REF!,IF('4) Productos inversión ISR'!#REF!=10,'4) Productos inversión ISR'!#REF!,IF('4) Productos inversión ISR'!#REF!=10,'4) Productos inversión ISR'!#REF!,"non-specified"))))))))))</f>
        <v>#REF!</v>
      </c>
    </row>
    <row r="122" spans="1:3" ht="15" x14ac:dyDescent="0.25">
      <c r="A122" s="5"/>
      <c r="B122" s="13" t="s">
        <v>112</v>
      </c>
      <c r="C122" s="4"/>
    </row>
    <row r="123" spans="1:3" ht="15" x14ac:dyDescent="0.25">
      <c r="A123" s="5"/>
      <c r="B123" s="21" t="s">
        <v>45</v>
      </c>
      <c r="C123" s="5"/>
    </row>
    <row r="124" spans="1:3" x14ac:dyDescent="0.2">
      <c r="A124" s="5"/>
      <c r="B124" s="61" t="s">
        <v>152</v>
      </c>
      <c r="C124" s="33" t="e">
        <f>IF('4) Productos inversión ISR'!#REF!=1,"YES",IF('4) Productos inversión ISR'!#REF!=2,"NO","Not specified"))</f>
        <v>#REF!</v>
      </c>
    </row>
    <row r="125" spans="1:3" x14ac:dyDescent="0.2">
      <c r="A125" s="5"/>
      <c r="B125" s="61" t="s">
        <v>153</v>
      </c>
      <c r="C125" s="33" t="e">
        <f>'4) Productos inversión ISR'!#REF!</f>
        <v>#REF!</v>
      </c>
    </row>
    <row r="126" spans="1:3" x14ac:dyDescent="0.2">
      <c r="A126" s="5"/>
      <c r="B126" s="61" t="s">
        <v>156</v>
      </c>
      <c r="C126" s="33" t="e">
        <f>IF('4) Productos inversión ISR'!#REF!=1,"None",IF('4) Productos inversión ISR'!#REF!=2,"Environment",IF('4) Productos inversión ISR'!#REF!=3,"Social",IF('4) Productos inversión ISR'!#REF!=4,"Governance",IF('4) Productos inversión ISR'!#REF!=5,"E&amp;S",IF('4) Productos inversión ISR'!#REF!=6,"E&amp;G",IF('4) Productos inversión ISR'!#REF!=7,"S&amp;G",IF('4) Productos inversión ISR'!#REF!=8,"E&amp;S&amp;G","Not specified"))))))))</f>
        <v>#REF!</v>
      </c>
    </row>
    <row r="127" spans="1:3" x14ac:dyDescent="0.2">
      <c r="A127" s="5"/>
      <c r="B127" s="61" t="s">
        <v>154</v>
      </c>
      <c r="C127" s="32" t="e">
        <f>'4) Productos inversión ISR'!#REF!</f>
        <v>#REF!</v>
      </c>
    </row>
    <row r="128" spans="1:3" ht="15" x14ac:dyDescent="0.25">
      <c r="A128" s="5"/>
      <c r="B128" s="13" t="s">
        <v>113</v>
      </c>
      <c r="C128" s="4"/>
    </row>
    <row r="129" spans="1:3" ht="15" x14ac:dyDescent="0.25">
      <c r="A129" s="5"/>
      <c r="B129" s="21" t="s">
        <v>42</v>
      </c>
      <c r="C129" s="5"/>
    </row>
    <row r="130" spans="1:3" x14ac:dyDescent="0.2">
      <c r="A130" s="5"/>
      <c r="B130" s="61" t="s">
        <v>152</v>
      </c>
      <c r="C130" s="33" t="e">
        <f>IF('4) Productos inversión ISR'!#REF!=1,"YES",IF('4) Productos inversión ISR'!#REF!=2,"NO","Not specified"))</f>
        <v>#REF!</v>
      </c>
    </row>
    <row r="131" spans="1:3" x14ac:dyDescent="0.2">
      <c r="A131" s="5"/>
      <c r="B131" s="61" t="s">
        <v>153</v>
      </c>
      <c r="C131" s="33" t="e">
        <f>'4) Productos inversión ISR'!#REF!</f>
        <v>#REF!</v>
      </c>
    </row>
    <row r="132" spans="1:3" ht="15" x14ac:dyDescent="0.25">
      <c r="A132" s="5"/>
      <c r="B132" s="21" t="s">
        <v>157</v>
      </c>
      <c r="C132" s="5"/>
    </row>
    <row r="133" spans="1:3" x14ac:dyDescent="0.2">
      <c r="A133" s="5"/>
      <c r="B133" s="62" t="s">
        <v>74</v>
      </c>
      <c r="C133" s="32" t="e">
        <f>IF('4) Productos inversión ISR'!#REF!=1,"YES",IF('4) Productos inversión ISR'!#REF!=2,"NO","Not specified"))</f>
        <v>#REF!</v>
      </c>
    </row>
    <row r="134" spans="1:3" x14ac:dyDescent="0.2">
      <c r="A134" s="5"/>
      <c r="B134" s="62" t="s">
        <v>164</v>
      </c>
      <c r="C134" s="32" t="e">
        <f>'4) Productos inversión ISR'!#REF!</f>
        <v>#REF!</v>
      </c>
    </row>
    <row r="135" spans="1:3" x14ac:dyDescent="0.2">
      <c r="A135" s="5"/>
      <c r="B135" s="64" t="s">
        <v>165</v>
      </c>
      <c r="C135" s="32" t="e">
        <f>IF('4) Productos inversión ISR'!#REF!=1,"None",IF('4) Productos inversión ISR'!#REF!=2,"Environment",IF('4) Productos inversión ISR'!#REF!=3,"Social",IF('4) Productos inversión ISR'!#REF!=4,"Governance",IF('4) Productos inversión ISR'!#REF!=5,"E&amp;S",IF('4) Productos inversión ISR'!#REF!=6,"E&amp;G",IF('4) Productos inversión ISR'!#REF!=7,"S&amp;G",IF('4) Productos inversión ISR'!#REF!=8,"E&amp;S&amp;G","Not specified"))))))))</f>
        <v>#REF!</v>
      </c>
    </row>
    <row r="136" spans="1:3" x14ac:dyDescent="0.2">
      <c r="A136" s="4"/>
      <c r="B136" s="4"/>
      <c r="C136" s="4"/>
    </row>
    <row r="137" spans="1:3" ht="15" customHeight="1" x14ac:dyDescent="0.25">
      <c r="A137" s="480" t="s">
        <v>141</v>
      </c>
      <c r="B137" s="31" t="s">
        <v>173</v>
      </c>
      <c r="C137" s="10"/>
    </row>
    <row r="138" spans="1:3" x14ac:dyDescent="0.2">
      <c r="A138" s="480"/>
      <c r="B138" s="51" t="s">
        <v>11</v>
      </c>
      <c r="C138" s="52">
        <f>'5) Asignación de activos'!C9</f>
        <v>0</v>
      </c>
    </row>
    <row r="139" spans="1:3" x14ac:dyDescent="0.2">
      <c r="A139" s="480"/>
      <c r="B139" s="51" t="s">
        <v>82</v>
      </c>
      <c r="C139" s="52">
        <f>'5) Asignación de activos'!D9</f>
        <v>0</v>
      </c>
    </row>
    <row r="140" spans="1:3" x14ac:dyDescent="0.2">
      <c r="A140" s="480"/>
      <c r="B140" s="51" t="s">
        <v>85</v>
      </c>
      <c r="C140" s="52">
        <f>'5) Asignación de activos'!E9</f>
        <v>0</v>
      </c>
    </row>
    <row r="141" spans="1:3" x14ac:dyDescent="0.2">
      <c r="A141" s="480"/>
      <c r="B141" s="51" t="s">
        <v>92</v>
      </c>
      <c r="C141" s="52">
        <f>'5) Asignación de activos'!F9</f>
        <v>0</v>
      </c>
    </row>
    <row r="142" spans="1:3" x14ac:dyDescent="0.2">
      <c r="A142" s="480"/>
      <c r="B142" s="51" t="s">
        <v>93</v>
      </c>
      <c r="C142" s="52">
        <f>'5) Asignación de activos'!G9</f>
        <v>0</v>
      </c>
    </row>
    <row r="143" spans="1:3" x14ac:dyDescent="0.2">
      <c r="A143" s="480"/>
      <c r="B143" s="51" t="s">
        <v>91</v>
      </c>
      <c r="C143" s="52">
        <f>'5) Asignación de activos'!H9</f>
        <v>0</v>
      </c>
    </row>
    <row r="144" spans="1:3" x14ac:dyDescent="0.2">
      <c r="A144" s="480"/>
      <c r="B144" s="51" t="s">
        <v>13</v>
      </c>
      <c r="C144" s="52">
        <f>'5) Asignación de activos'!I9</f>
        <v>0</v>
      </c>
    </row>
    <row r="145" spans="1:3" x14ac:dyDescent="0.2">
      <c r="A145" s="480"/>
      <c r="B145" s="51" t="s">
        <v>12</v>
      </c>
      <c r="C145" s="52">
        <f>'5) Asignación de activos'!J9</f>
        <v>0</v>
      </c>
    </row>
    <row r="146" spans="1:3" x14ac:dyDescent="0.2">
      <c r="A146" s="480"/>
      <c r="B146" s="51" t="s">
        <v>90</v>
      </c>
      <c r="C146" s="52">
        <f>'5) Asignación de activos'!K9</f>
        <v>0</v>
      </c>
    </row>
    <row r="147" spans="1:3" x14ac:dyDescent="0.2">
      <c r="A147" s="480"/>
      <c r="B147" s="51" t="s">
        <v>43</v>
      </c>
      <c r="C147" s="52" t="e">
        <f>'5) Asignación de activos'!#REF!</f>
        <v>#REF!</v>
      </c>
    </row>
    <row r="148" spans="1:3" ht="15" x14ac:dyDescent="0.25">
      <c r="A148" s="480"/>
      <c r="B148" s="31" t="s">
        <v>174</v>
      </c>
      <c r="C148" s="8"/>
    </row>
    <row r="149" spans="1:3" x14ac:dyDescent="0.2">
      <c r="A149" s="480"/>
      <c r="B149" s="51" t="s">
        <v>9</v>
      </c>
      <c r="C149" s="52">
        <f>'5) Asignación de activos'!C13</f>
        <v>0</v>
      </c>
    </row>
    <row r="150" spans="1:3" x14ac:dyDescent="0.2">
      <c r="A150" s="480"/>
      <c r="B150" s="51" t="s">
        <v>10</v>
      </c>
      <c r="C150" s="52">
        <f>'5) Asignación de activos'!E13</f>
        <v>0</v>
      </c>
    </row>
    <row r="151" spans="1:3" ht="15" x14ac:dyDescent="0.25">
      <c r="A151" s="480"/>
      <c r="B151" s="31" t="s">
        <v>175</v>
      </c>
      <c r="C151" s="8"/>
    </row>
    <row r="152" spans="1:3" x14ac:dyDescent="0.2">
      <c r="A152" s="480"/>
      <c r="B152" s="51" t="s">
        <v>14</v>
      </c>
      <c r="C152" s="52">
        <f>'5) Asignación de activos'!C17</f>
        <v>0</v>
      </c>
    </row>
    <row r="153" spans="1:3" x14ac:dyDescent="0.2">
      <c r="A153" s="480"/>
      <c r="B153" s="51" t="s">
        <v>15</v>
      </c>
      <c r="C153" s="52">
        <f>'5) Asignación de activos'!D17</f>
        <v>0</v>
      </c>
    </row>
    <row r="154" spans="1:3" x14ac:dyDescent="0.2">
      <c r="A154" s="8"/>
      <c r="B154" s="51" t="s">
        <v>16</v>
      </c>
      <c r="C154" s="52">
        <f>'5) Asignación de activos'!E17</f>
        <v>0</v>
      </c>
    </row>
    <row r="155" spans="1:3" x14ac:dyDescent="0.2">
      <c r="A155" s="8"/>
      <c r="B155" s="51" t="s">
        <v>130</v>
      </c>
      <c r="C155" s="52" t="e">
        <f>'5) Asignación de activos'!#REF!</f>
        <v>#REF!</v>
      </c>
    </row>
    <row r="156" spans="1:3" x14ac:dyDescent="0.2">
      <c r="A156" s="4"/>
      <c r="B156" s="4"/>
      <c r="C156" s="4"/>
    </row>
    <row r="157" spans="1:3" ht="15" x14ac:dyDescent="0.25">
      <c r="A157" s="485" t="s">
        <v>158</v>
      </c>
      <c r="B157" s="37" t="s">
        <v>159</v>
      </c>
      <c r="C157" s="36"/>
    </row>
    <row r="158" spans="1:3" x14ac:dyDescent="0.2">
      <c r="A158" s="485"/>
      <c r="B158" s="39" t="s">
        <v>30</v>
      </c>
      <c r="C158" s="40" t="e">
        <f>#REF!</f>
        <v>#REF!</v>
      </c>
    </row>
    <row r="159" spans="1:3" x14ac:dyDescent="0.2">
      <c r="A159" s="485"/>
      <c r="B159" s="39" t="s">
        <v>31</v>
      </c>
      <c r="C159" s="40" t="e">
        <f>#REF!</f>
        <v>#REF!</v>
      </c>
    </row>
    <row r="160" spans="1:3" x14ac:dyDescent="0.2">
      <c r="A160" s="485"/>
      <c r="B160" s="39" t="s">
        <v>32</v>
      </c>
      <c r="C160" s="40" t="e">
        <f>#REF!</f>
        <v>#REF!</v>
      </c>
    </row>
    <row r="161" spans="1:3" x14ac:dyDescent="0.2">
      <c r="A161" s="485"/>
      <c r="B161" s="39" t="s">
        <v>52</v>
      </c>
      <c r="C161" s="40" t="e">
        <f>#REF!</f>
        <v>#REF!</v>
      </c>
    </row>
    <row r="162" spans="1:3" x14ac:dyDescent="0.2">
      <c r="A162" s="485"/>
      <c r="B162" s="39" t="s">
        <v>33</v>
      </c>
      <c r="C162" s="40" t="e">
        <f>#REF!</f>
        <v>#REF!</v>
      </c>
    </row>
    <row r="163" spans="1:3" x14ac:dyDescent="0.2">
      <c r="A163" s="485"/>
      <c r="B163" s="39" t="s">
        <v>34</v>
      </c>
      <c r="C163" s="40" t="e">
        <f>#REF!</f>
        <v>#REF!</v>
      </c>
    </row>
    <row r="164" spans="1:3" x14ac:dyDescent="0.2">
      <c r="A164" s="485"/>
      <c r="B164" s="39" t="s">
        <v>35</v>
      </c>
      <c r="C164" s="40" t="e">
        <f>#REF!</f>
        <v>#REF!</v>
      </c>
    </row>
    <row r="165" spans="1:3" ht="14.25" customHeight="1" x14ac:dyDescent="0.2">
      <c r="A165" s="485"/>
      <c r="B165" s="39" t="s">
        <v>104</v>
      </c>
      <c r="C165" s="484" t="e">
        <f>#REF!</f>
        <v>#REF!</v>
      </c>
    </row>
    <row r="166" spans="1:3" x14ac:dyDescent="0.2">
      <c r="A166" s="485"/>
      <c r="B166" s="46" t="e">
        <f>#REF!</f>
        <v>#REF!</v>
      </c>
      <c r="C166" s="483"/>
    </row>
    <row r="167" spans="1:3" ht="15" x14ac:dyDescent="0.25">
      <c r="A167" s="485"/>
      <c r="B167" s="41" t="s">
        <v>161</v>
      </c>
      <c r="C167" s="36"/>
    </row>
    <row r="168" spans="1:3" x14ac:dyDescent="0.2">
      <c r="A168" s="485"/>
      <c r="B168" s="39" t="s">
        <v>36</v>
      </c>
      <c r="C168" s="45" t="e">
        <f>#REF!</f>
        <v>#REF!</v>
      </c>
    </row>
    <row r="169" spans="1:3" x14ac:dyDescent="0.2">
      <c r="A169" s="485"/>
      <c r="B169" s="39" t="s">
        <v>37</v>
      </c>
      <c r="C169" s="45" t="e">
        <f>#REF!</f>
        <v>#REF!</v>
      </c>
    </row>
    <row r="170" spans="1:3" x14ac:dyDescent="0.2">
      <c r="A170" s="485"/>
      <c r="B170" s="39" t="s">
        <v>38</v>
      </c>
      <c r="C170" s="45" t="e">
        <f>#REF!</f>
        <v>#REF!</v>
      </c>
    </row>
    <row r="171" spans="1:3" x14ac:dyDescent="0.2">
      <c r="A171" s="485"/>
      <c r="B171" s="39" t="s">
        <v>69</v>
      </c>
      <c r="C171" s="45" t="e">
        <f>#REF!</f>
        <v>#REF!</v>
      </c>
    </row>
    <row r="172" spans="1:3" x14ac:dyDescent="0.2">
      <c r="A172" s="485"/>
      <c r="B172" s="39" t="s">
        <v>39</v>
      </c>
      <c r="C172" s="45" t="e">
        <f>#REF!</f>
        <v>#REF!</v>
      </c>
    </row>
    <row r="173" spans="1:3" x14ac:dyDescent="0.2">
      <c r="A173" s="485"/>
      <c r="B173" s="39" t="s">
        <v>40</v>
      </c>
      <c r="C173" s="45" t="e">
        <f>#REF!</f>
        <v>#REF!</v>
      </c>
    </row>
    <row r="174" spans="1:3" x14ac:dyDescent="0.2">
      <c r="A174" s="485"/>
      <c r="B174" s="39" t="s">
        <v>41</v>
      </c>
      <c r="C174" s="45" t="e">
        <f>#REF!</f>
        <v>#REF!</v>
      </c>
    </row>
    <row r="175" spans="1:3" ht="14.25" customHeight="1" x14ac:dyDescent="0.2">
      <c r="A175" s="485"/>
      <c r="B175" s="39" t="s">
        <v>105</v>
      </c>
      <c r="C175" s="482" t="e">
        <f>#REF!</f>
        <v>#REF!</v>
      </c>
    </row>
    <row r="176" spans="1:3" x14ac:dyDescent="0.2">
      <c r="A176" s="485"/>
      <c r="B176" s="46" t="e">
        <f>#REF!</f>
        <v>#REF!</v>
      </c>
      <c r="C176" s="483"/>
    </row>
    <row r="177" spans="1:3" ht="15" x14ac:dyDescent="0.25">
      <c r="A177" s="485"/>
      <c r="B177" s="37" t="s">
        <v>160</v>
      </c>
      <c r="C177" s="36"/>
    </row>
    <row r="178" spans="1:3" x14ac:dyDescent="0.2">
      <c r="A178" s="485"/>
      <c r="B178" s="39" t="s">
        <v>70</v>
      </c>
      <c r="C178" s="45" t="e">
        <f>#REF!</f>
        <v>#REF!</v>
      </c>
    </row>
    <row r="179" spans="1:3" x14ac:dyDescent="0.2">
      <c r="A179" s="36"/>
      <c r="B179" s="39" t="s">
        <v>22</v>
      </c>
      <c r="C179" s="45" t="e">
        <f>#REF!</f>
        <v>#REF!</v>
      </c>
    </row>
    <row r="180" spans="1:3" x14ac:dyDescent="0.2">
      <c r="A180" s="36"/>
      <c r="B180" s="39" t="s">
        <v>23</v>
      </c>
      <c r="C180" s="45" t="e">
        <f>#REF!</f>
        <v>#REF!</v>
      </c>
    </row>
    <row r="181" spans="1:3" x14ac:dyDescent="0.2">
      <c r="A181" s="36"/>
      <c r="B181" s="39" t="s">
        <v>24</v>
      </c>
      <c r="C181" s="45" t="e">
        <f>#REF!</f>
        <v>#REF!</v>
      </c>
    </row>
    <row r="182" spans="1:3" x14ac:dyDescent="0.2">
      <c r="A182" s="36"/>
      <c r="B182" s="39" t="s">
        <v>94</v>
      </c>
      <c r="C182" s="45" t="e">
        <f>#REF!</f>
        <v>#REF!</v>
      </c>
    </row>
    <row r="183" spans="1:3" x14ac:dyDescent="0.2">
      <c r="A183" s="36"/>
      <c r="B183" s="39" t="s">
        <v>25</v>
      </c>
      <c r="C183" s="45" t="e">
        <f>#REF!</f>
        <v>#REF!</v>
      </c>
    </row>
    <row r="184" spans="1:3" x14ac:dyDescent="0.2">
      <c r="A184" s="36"/>
      <c r="B184" s="39" t="s">
        <v>128</v>
      </c>
      <c r="C184" s="45" t="e">
        <f>#REF!</f>
        <v>#REF!</v>
      </c>
    </row>
    <row r="185" spans="1:3" ht="14.25" customHeight="1" x14ac:dyDescent="0.2">
      <c r="A185" s="36"/>
      <c r="B185" s="39" t="s">
        <v>105</v>
      </c>
      <c r="C185" s="482" t="e">
        <f>#REF!</f>
        <v>#REF!</v>
      </c>
    </row>
    <row r="186" spans="1:3" x14ac:dyDescent="0.2">
      <c r="A186" s="36"/>
      <c r="B186" s="46" t="e">
        <f>#REF!</f>
        <v>#REF!</v>
      </c>
      <c r="C186" s="483"/>
    </row>
    <row r="187" spans="1:3" ht="15" x14ac:dyDescent="0.25">
      <c r="A187" s="36"/>
      <c r="B187" s="37" t="s">
        <v>162</v>
      </c>
      <c r="C187" s="36"/>
    </row>
    <row r="188" spans="1:3" x14ac:dyDescent="0.2">
      <c r="A188" s="36"/>
      <c r="B188" s="39" t="s">
        <v>26</v>
      </c>
      <c r="C188" s="45" t="e">
        <f>#REF!</f>
        <v>#REF!</v>
      </c>
    </row>
    <row r="189" spans="1:3" x14ac:dyDescent="0.2">
      <c r="A189" s="36"/>
      <c r="B189" s="39" t="s">
        <v>27</v>
      </c>
      <c r="C189" s="45" t="e">
        <f>#REF!</f>
        <v>#REF!</v>
      </c>
    </row>
    <row r="190" spans="1:3" x14ac:dyDescent="0.2">
      <c r="A190" s="36"/>
      <c r="B190" s="39" t="s">
        <v>28</v>
      </c>
      <c r="C190" s="45" t="e">
        <f>#REF!</f>
        <v>#REF!</v>
      </c>
    </row>
    <row r="191" spans="1:3" x14ac:dyDescent="0.2">
      <c r="A191" s="36"/>
      <c r="B191" s="39" t="s">
        <v>29</v>
      </c>
      <c r="C191" s="45" t="e">
        <f>#REF!</f>
        <v>#REF!</v>
      </c>
    </row>
    <row r="192" spans="1:3" x14ac:dyDescent="0.2">
      <c r="A192" s="36"/>
      <c r="B192" s="39" t="s">
        <v>129</v>
      </c>
      <c r="C192" s="45" t="e">
        <f>#REF!</f>
        <v>#REF!</v>
      </c>
    </row>
    <row r="193" spans="1:3" ht="14.25" customHeight="1" x14ac:dyDescent="0.2">
      <c r="A193" s="36"/>
      <c r="B193" s="39" t="s">
        <v>105</v>
      </c>
      <c r="C193" s="482" t="e">
        <f>#REF!</f>
        <v>#REF!</v>
      </c>
    </row>
    <row r="194" spans="1:3" x14ac:dyDescent="0.2">
      <c r="A194" s="36"/>
      <c r="B194" s="46" t="e">
        <f>#REF!</f>
        <v>#REF!</v>
      </c>
      <c r="C194" s="483"/>
    </row>
    <row r="195" spans="1:3" x14ac:dyDescent="0.2">
      <c r="A195" s="4"/>
      <c r="B195" s="4"/>
      <c r="C195" s="4"/>
    </row>
    <row r="196" spans="1:3" ht="15" x14ac:dyDescent="0.25">
      <c r="A196" s="481" t="s">
        <v>163</v>
      </c>
      <c r="B196" s="43" t="s">
        <v>114</v>
      </c>
      <c r="C196" s="47"/>
    </row>
    <row r="197" spans="1:3" ht="15" x14ac:dyDescent="0.25">
      <c r="A197" s="481"/>
      <c r="B197" s="48"/>
      <c r="C197" s="43"/>
    </row>
    <row r="198" spans="1:3" ht="15" x14ac:dyDescent="0.25">
      <c r="A198" s="481"/>
      <c r="B198" s="44" t="s">
        <v>115</v>
      </c>
      <c r="C198" s="47"/>
    </row>
    <row r="199" spans="1:3" x14ac:dyDescent="0.2">
      <c r="A199" s="481"/>
      <c r="B199" s="48" t="s">
        <v>116</v>
      </c>
      <c r="C199" s="49" t="b">
        <v>0</v>
      </c>
    </row>
    <row r="200" spans="1:3" x14ac:dyDescent="0.2">
      <c r="A200" s="481"/>
      <c r="B200" s="48" t="s">
        <v>117</v>
      </c>
      <c r="C200" s="49" t="b">
        <v>1</v>
      </c>
    </row>
    <row r="201" spans="1:3" x14ac:dyDescent="0.2">
      <c r="A201" s="481"/>
      <c r="B201" s="48" t="s">
        <v>118</v>
      </c>
      <c r="C201" s="49" t="b">
        <v>0</v>
      </c>
    </row>
    <row r="202" spans="1:3" x14ac:dyDescent="0.2">
      <c r="A202" s="481"/>
      <c r="B202" s="48" t="s">
        <v>119</v>
      </c>
      <c r="C202" s="49" t="b">
        <v>0</v>
      </c>
    </row>
    <row r="203" spans="1:3" x14ac:dyDescent="0.2">
      <c r="A203" s="481"/>
      <c r="B203" s="48" t="s">
        <v>120</v>
      </c>
      <c r="C203" s="49" t="b">
        <v>0</v>
      </c>
    </row>
    <row r="204" spans="1:3" ht="15" x14ac:dyDescent="0.25">
      <c r="A204" s="481"/>
      <c r="B204" s="44" t="s">
        <v>121</v>
      </c>
      <c r="C204" s="47"/>
    </row>
    <row r="205" spans="1:3" x14ac:dyDescent="0.2">
      <c r="A205" s="481"/>
      <c r="B205" s="48" t="s">
        <v>122</v>
      </c>
      <c r="C205" s="49" t="b">
        <v>0</v>
      </c>
    </row>
    <row r="206" spans="1:3" x14ac:dyDescent="0.2">
      <c r="A206" s="481"/>
      <c r="B206" s="48" t="s">
        <v>72</v>
      </c>
      <c r="C206" s="49" t="b">
        <v>0</v>
      </c>
    </row>
    <row r="207" spans="1:3" x14ac:dyDescent="0.2">
      <c r="A207" s="481" t="s">
        <v>87</v>
      </c>
      <c r="B207" s="48" t="s">
        <v>73</v>
      </c>
      <c r="C207" s="49" t="b">
        <v>0</v>
      </c>
    </row>
    <row r="208" spans="1:3" x14ac:dyDescent="0.2">
      <c r="A208" s="481"/>
      <c r="B208" s="48" t="s">
        <v>131</v>
      </c>
      <c r="C208" s="49" t="b">
        <v>0</v>
      </c>
    </row>
    <row r="209" spans="1:3" x14ac:dyDescent="0.2">
      <c r="A209" s="481"/>
      <c r="B209" s="48" t="s">
        <v>8</v>
      </c>
      <c r="C209" s="49" t="b">
        <v>0</v>
      </c>
    </row>
    <row r="210" spans="1:3" x14ac:dyDescent="0.2">
      <c r="A210" s="481"/>
      <c r="B210" s="48" t="s">
        <v>123</v>
      </c>
      <c r="C210" s="49" t="b">
        <v>0</v>
      </c>
    </row>
    <row r="211" spans="1:3" x14ac:dyDescent="0.2">
      <c r="A211" s="481"/>
      <c r="B211" s="48" t="s">
        <v>42</v>
      </c>
      <c r="C211" s="49" t="b">
        <v>0</v>
      </c>
    </row>
    <row r="212" spans="1:3" ht="15" x14ac:dyDescent="0.25">
      <c r="A212" s="481"/>
      <c r="B212" s="44" t="s">
        <v>124</v>
      </c>
      <c r="C212" s="47"/>
    </row>
    <row r="213" spans="1:3" x14ac:dyDescent="0.2">
      <c r="A213" s="481"/>
      <c r="B213" s="48" t="s">
        <v>125</v>
      </c>
      <c r="C213" s="49" t="b">
        <v>0</v>
      </c>
    </row>
    <row r="214" spans="1:3" x14ac:dyDescent="0.2">
      <c r="A214" s="42"/>
      <c r="B214" s="48" t="s">
        <v>126</v>
      </c>
      <c r="C214" s="49" t="b">
        <v>0</v>
      </c>
    </row>
    <row r="215" spans="1:3" x14ac:dyDescent="0.2">
      <c r="A215" s="42"/>
      <c r="B215" s="48" t="s">
        <v>127</v>
      </c>
      <c r="C215" s="49" t="b">
        <v>0</v>
      </c>
    </row>
    <row r="216" spans="1:3" x14ac:dyDescent="0.2">
      <c r="A216" s="42"/>
      <c r="B216" s="50" t="str">
        <f>'6) Proceso de análisis ASG'!M17</f>
        <v>especifique aquí</v>
      </c>
      <c r="C216" s="49" t="b">
        <v>0</v>
      </c>
    </row>
    <row r="217" spans="1:3" x14ac:dyDescent="0.2">
      <c r="A217" s="42"/>
      <c r="B217" s="42"/>
      <c r="C217" s="42"/>
    </row>
  </sheetData>
  <mergeCells count="10">
    <mergeCell ref="C193:C194"/>
    <mergeCell ref="C185:C186"/>
    <mergeCell ref="C175:C176"/>
    <mergeCell ref="C165:C166"/>
    <mergeCell ref="A157:A178"/>
    <mergeCell ref="A15:A28"/>
    <mergeCell ref="A6:A13"/>
    <mergeCell ref="A30:A40"/>
    <mergeCell ref="A137:A153"/>
    <mergeCell ref="A196:A213"/>
  </mergeCells>
  <pageMargins left="0.7" right="0.7" top="0.75" bottom="0.75" header="0.3" footer="0.3"/>
  <pageSetup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topLeftCell="A19" workbookViewId="0">
      <selection activeCell="E29" sqref="E29"/>
    </sheetView>
  </sheetViews>
  <sheetFormatPr baseColWidth="10" defaultRowHeight="14.25" x14ac:dyDescent="0.2"/>
  <cols>
    <col min="1" max="1" width="11" style="72"/>
    <col min="2" max="2" width="119.5" style="72" customWidth="1"/>
    <col min="3" max="16384" width="11" style="72"/>
  </cols>
  <sheetData>
    <row r="1" spans="1:8" s="142" customFormat="1" ht="34.5" customHeight="1" thickBot="1" x14ac:dyDescent="0.25">
      <c r="A1" s="74"/>
      <c r="B1" s="111" t="s">
        <v>387</v>
      </c>
      <c r="C1" s="74"/>
      <c r="D1" s="74"/>
      <c r="E1" s="74"/>
      <c r="F1" s="74"/>
      <c r="G1" s="74"/>
      <c r="H1" s="74"/>
    </row>
    <row r="2" spans="1:8" ht="15" x14ac:dyDescent="0.25">
      <c r="B2" s="247" t="s">
        <v>244</v>
      </c>
    </row>
    <row r="3" spans="1:8" ht="99.75" x14ac:dyDescent="0.2">
      <c r="B3" s="97" t="s">
        <v>245</v>
      </c>
    </row>
    <row r="4" spans="1:8" ht="15" x14ac:dyDescent="0.25">
      <c r="B4" s="98" t="s">
        <v>246</v>
      </c>
    </row>
    <row r="5" spans="1:8" ht="285" x14ac:dyDescent="0.2">
      <c r="B5" s="97" t="s">
        <v>247</v>
      </c>
    </row>
    <row r="6" spans="1:8" ht="15" x14ac:dyDescent="0.25">
      <c r="B6" s="98" t="s">
        <v>248</v>
      </c>
    </row>
    <row r="7" spans="1:8" ht="85.5" x14ac:dyDescent="0.2">
      <c r="B7" s="97" t="s">
        <v>249</v>
      </c>
    </row>
    <row r="8" spans="1:8" ht="15" x14ac:dyDescent="0.25">
      <c r="B8" s="96" t="s">
        <v>250</v>
      </c>
    </row>
    <row r="9" spans="1:8" ht="114" x14ac:dyDescent="0.2">
      <c r="B9" s="97" t="s">
        <v>251</v>
      </c>
    </row>
    <row r="10" spans="1:8" ht="15" x14ac:dyDescent="0.25">
      <c r="B10" s="96" t="s">
        <v>252</v>
      </c>
    </row>
    <row r="11" spans="1:8" ht="299.25" x14ac:dyDescent="0.2">
      <c r="B11" s="97" t="s">
        <v>253</v>
      </c>
    </row>
    <row r="12" spans="1:8" ht="15" x14ac:dyDescent="0.25">
      <c r="B12" s="96" t="s">
        <v>254</v>
      </c>
    </row>
    <row r="13" spans="1:8" ht="42.75" x14ac:dyDescent="0.2">
      <c r="B13" s="97" t="s">
        <v>255</v>
      </c>
    </row>
    <row r="14" spans="1:8" ht="15" x14ac:dyDescent="0.25">
      <c r="B14" s="98" t="s">
        <v>256</v>
      </c>
    </row>
    <row r="15" spans="1:8" ht="42.75" x14ac:dyDescent="0.2">
      <c r="B15" s="97" t="s">
        <v>257</v>
      </c>
    </row>
    <row r="16" spans="1:8" ht="15" x14ac:dyDescent="0.25">
      <c r="B16" s="96" t="s">
        <v>258</v>
      </c>
    </row>
    <row r="17" spans="2:2" ht="42.75" x14ac:dyDescent="0.2">
      <c r="B17" s="97" t="s">
        <v>259</v>
      </c>
    </row>
    <row r="18" spans="2:2" ht="15" x14ac:dyDescent="0.25">
      <c r="B18" s="96" t="s">
        <v>260</v>
      </c>
    </row>
    <row r="19" spans="2:2" ht="42.75" x14ac:dyDescent="0.2">
      <c r="B19" s="97" t="s">
        <v>261</v>
      </c>
    </row>
    <row r="20" spans="2:2" ht="15" x14ac:dyDescent="0.2">
      <c r="B20" s="99" t="s">
        <v>181</v>
      </c>
    </row>
    <row r="21" spans="2:2" ht="71.25" x14ac:dyDescent="0.2">
      <c r="B21" s="97" t="s">
        <v>262</v>
      </c>
    </row>
    <row r="22" spans="2:2" ht="15" x14ac:dyDescent="0.25">
      <c r="B22" s="96" t="s">
        <v>263</v>
      </c>
    </row>
    <row r="23" spans="2:2" ht="86.25" thickBot="1" x14ac:dyDescent="0.25">
      <c r="B23" s="100" t="s">
        <v>264</v>
      </c>
    </row>
    <row r="24" spans="2:2" ht="15" x14ac:dyDescent="0.25">
      <c r="B24" s="96" t="s">
        <v>270</v>
      </c>
    </row>
    <row r="25" spans="2:2" x14ac:dyDescent="0.2">
      <c r="B25" s="491" t="s">
        <v>537</v>
      </c>
    </row>
    <row r="26" spans="2:2" x14ac:dyDescent="0.2">
      <c r="B26" s="491" t="s">
        <v>534</v>
      </c>
    </row>
    <row r="27" spans="2:2" x14ac:dyDescent="0.2">
      <c r="B27" s="491" t="s">
        <v>535</v>
      </c>
    </row>
    <row r="28" spans="2:2" ht="15" thickBot="1" x14ac:dyDescent="0.25">
      <c r="B28" s="492" t="s">
        <v>536</v>
      </c>
    </row>
  </sheetData>
  <hyperlinks>
    <hyperlink ref="B25" r:id="rId1" xr:uid="{96B58E1A-B1A9-46C4-BCBE-FC6E2FDA7D6C}"/>
    <hyperlink ref="B26" r:id="rId2" xr:uid="{70C3918A-7470-472B-88FF-2DF5FE5F9926}"/>
    <hyperlink ref="B27" r:id="rId3" xr:uid="{B787B101-97F6-4110-8DD8-122D24E66080}"/>
    <hyperlink ref="B28" r:id="rId4" xr:uid="{BD27D874-52D6-434C-B007-0F2DEB98C2C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70"/>
  <sheetViews>
    <sheetView workbookViewId="0">
      <selection activeCell="L125" sqref="L125"/>
    </sheetView>
  </sheetViews>
  <sheetFormatPr baseColWidth="10" defaultRowHeight="14.25" x14ac:dyDescent="0.2"/>
  <cols>
    <col min="1" max="1" width="11" style="74"/>
    <col min="2" max="2" width="41.125" style="74" bestFit="1" customWidth="1"/>
    <col min="3" max="3" width="48.125" style="74" customWidth="1"/>
    <col min="4" max="4" width="16.25" style="74" customWidth="1"/>
    <col min="5" max="5" width="11" style="74"/>
    <col min="6" max="6" width="12.75" style="74" customWidth="1"/>
    <col min="7" max="7" width="13.375" style="74" customWidth="1"/>
    <col min="8" max="8" width="11" style="74"/>
    <col min="9" max="16384" width="11" style="142"/>
  </cols>
  <sheetData>
    <row r="1" spans="2:7" ht="34.5" customHeight="1" thickBot="1" x14ac:dyDescent="0.25">
      <c r="B1" s="111" t="s">
        <v>488</v>
      </c>
    </row>
    <row r="2" spans="2:7" ht="64.5" customHeight="1" x14ac:dyDescent="0.2">
      <c r="B2" s="372" t="s">
        <v>477</v>
      </c>
      <c r="C2" s="373"/>
      <c r="D2" s="373"/>
      <c r="E2" s="373"/>
      <c r="F2" s="373"/>
      <c r="G2" s="374"/>
    </row>
    <row r="3" spans="2:7" x14ac:dyDescent="0.2">
      <c r="B3" s="145"/>
      <c r="C3" s="146"/>
      <c r="D3" s="146"/>
      <c r="E3" s="146"/>
      <c r="F3" s="146"/>
      <c r="G3" s="144"/>
    </row>
    <row r="4" spans="2:7" ht="89.25" customHeight="1" x14ac:dyDescent="0.2">
      <c r="B4" s="370" t="s">
        <v>454</v>
      </c>
      <c r="C4" s="371"/>
      <c r="D4" s="147"/>
      <c r="E4" s="147"/>
      <c r="F4" s="147"/>
      <c r="G4" s="148"/>
    </row>
    <row r="5" spans="2:7" ht="15" customHeight="1" x14ac:dyDescent="0.2">
      <c r="B5" s="149"/>
      <c r="C5" s="150"/>
      <c r="D5" s="150"/>
      <c r="E5" s="150"/>
      <c r="F5" s="150"/>
      <c r="G5" s="144"/>
    </row>
    <row r="6" spans="2:7" ht="31.5" customHeight="1" x14ac:dyDescent="0.2">
      <c r="B6" s="377" t="s">
        <v>388</v>
      </c>
      <c r="C6" s="344"/>
      <c r="D6" s="344"/>
      <c r="E6" s="344"/>
      <c r="F6" s="344"/>
      <c r="G6" s="148"/>
    </row>
    <row r="7" spans="2:7" ht="15" customHeight="1" x14ac:dyDescent="0.2">
      <c r="B7" s="151"/>
      <c r="C7" s="152" t="s">
        <v>182</v>
      </c>
      <c r="G7" s="144"/>
    </row>
    <row r="8" spans="2:7" ht="15" customHeight="1" x14ac:dyDescent="0.2">
      <c r="B8" s="151"/>
      <c r="C8" s="152" t="s">
        <v>500</v>
      </c>
      <c r="G8" s="144"/>
    </row>
    <row r="9" spans="2:7" ht="15" customHeight="1" x14ac:dyDescent="0.2">
      <c r="B9" s="151"/>
      <c r="C9" s="152" t="s">
        <v>501</v>
      </c>
      <c r="G9" s="144"/>
    </row>
    <row r="10" spans="2:7" ht="15" customHeight="1" x14ac:dyDescent="0.2">
      <c r="B10" s="151"/>
      <c r="C10" s="153" t="s">
        <v>185</v>
      </c>
      <c r="G10" s="144"/>
    </row>
    <row r="11" spans="2:7" ht="15" customHeight="1" x14ac:dyDescent="0.2">
      <c r="B11" s="151"/>
      <c r="C11" s="153" t="s">
        <v>186</v>
      </c>
      <c r="G11" s="144"/>
    </row>
    <row r="12" spans="2:7" ht="15" customHeight="1" x14ac:dyDescent="0.2">
      <c r="B12" s="151"/>
      <c r="C12" s="154" t="s">
        <v>187</v>
      </c>
      <c r="D12" s="155"/>
      <c r="G12" s="144"/>
    </row>
    <row r="13" spans="2:7" ht="15" customHeight="1" x14ac:dyDescent="0.2">
      <c r="B13" s="151"/>
      <c r="G13" s="144"/>
    </row>
    <row r="14" spans="2:7" ht="15" customHeight="1" x14ac:dyDescent="0.2">
      <c r="B14" s="378" t="s">
        <v>282</v>
      </c>
      <c r="C14" s="379"/>
      <c r="D14" s="379"/>
      <c r="E14" s="379"/>
      <c r="F14" s="379"/>
      <c r="G14" s="380"/>
    </row>
    <row r="15" spans="2:7" ht="15" customHeight="1" x14ac:dyDescent="0.2">
      <c r="B15" s="156"/>
      <c r="C15" s="157"/>
      <c r="D15" s="158"/>
      <c r="G15" s="144"/>
    </row>
    <row r="16" spans="2:7" ht="15" customHeight="1" x14ac:dyDescent="0.2">
      <c r="B16" s="375" t="s">
        <v>243</v>
      </c>
      <c r="C16" s="376"/>
      <c r="D16" s="158"/>
      <c r="G16" s="144"/>
    </row>
    <row r="17" spans="2:7" ht="15" customHeight="1" x14ac:dyDescent="0.2">
      <c r="B17" s="277"/>
      <c r="C17" s="167"/>
      <c r="D17" s="158"/>
      <c r="G17" s="144"/>
    </row>
    <row r="18" spans="2:7" ht="15" customHeight="1" x14ac:dyDescent="0.2">
      <c r="B18" s="345" t="s">
        <v>220</v>
      </c>
      <c r="C18" s="346"/>
      <c r="D18" s="170"/>
      <c r="G18" s="144"/>
    </row>
    <row r="19" spans="2:7" ht="15" customHeight="1" x14ac:dyDescent="0.2">
      <c r="B19" s="280"/>
      <c r="C19" s="312"/>
      <c r="D19" s="312"/>
      <c r="E19" s="312"/>
      <c r="G19" s="144"/>
    </row>
    <row r="20" spans="2:7" ht="14.25" customHeight="1" x14ac:dyDescent="0.2">
      <c r="B20" s="347" t="s">
        <v>460</v>
      </c>
      <c r="C20" s="348"/>
      <c r="D20" s="159"/>
      <c r="G20" s="144"/>
    </row>
    <row r="21" spans="2:7" ht="15" customHeight="1" x14ac:dyDescent="0.2">
      <c r="B21" s="347"/>
      <c r="C21" s="348"/>
      <c r="D21" s="155"/>
      <c r="G21" s="144"/>
    </row>
    <row r="22" spans="2:7" ht="15" customHeight="1" thickBot="1" x14ac:dyDescent="0.25">
      <c r="B22" s="160"/>
      <c r="C22" s="161"/>
      <c r="G22" s="144"/>
    </row>
    <row r="23" spans="2:7" ht="15" thickBot="1" x14ac:dyDescent="0.25">
      <c r="B23" s="151"/>
      <c r="C23" s="362" t="s">
        <v>188</v>
      </c>
      <c r="D23" s="363"/>
      <c r="G23" s="144"/>
    </row>
    <row r="24" spans="2:7" ht="15" thickBot="1" x14ac:dyDescent="0.25">
      <c r="B24" s="359" t="s">
        <v>189</v>
      </c>
      <c r="C24" s="360"/>
      <c r="D24" s="359" t="s">
        <v>190</v>
      </c>
      <c r="E24" s="361"/>
      <c r="F24" s="361"/>
      <c r="G24" s="360"/>
    </row>
    <row r="25" spans="2:7" ht="15" customHeight="1" x14ac:dyDescent="0.2">
      <c r="B25" s="309" t="s">
        <v>191</v>
      </c>
      <c r="C25" s="284"/>
      <c r="D25" s="284" t="s">
        <v>192</v>
      </c>
      <c r="E25" s="284"/>
      <c r="F25" s="284"/>
      <c r="G25" s="285"/>
    </row>
    <row r="26" spans="2:7" ht="33.75" customHeight="1" x14ac:dyDescent="0.2">
      <c r="B26" s="162" t="s">
        <v>193</v>
      </c>
      <c r="C26" s="163"/>
      <c r="D26" s="349" t="s">
        <v>194</v>
      </c>
      <c r="E26" s="349"/>
      <c r="F26" s="349"/>
      <c r="G26" s="144"/>
    </row>
    <row r="27" spans="2:7" ht="15" customHeight="1" x14ac:dyDescent="0.2">
      <c r="B27" s="143" t="s">
        <v>195</v>
      </c>
      <c r="C27" s="163"/>
      <c r="D27" s="74" t="s">
        <v>196</v>
      </c>
      <c r="G27" s="144"/>
    </row>
    <row r="28" spans="2:7" ht="15" customHeight="1" x14ac:dyDescent="0.2">
      <c r="B28" s="143" t="s">
        <v>197</v>
      </c>
      <c r="C28" s="163"/>
      <c r="D28" s="74" t="s">
        <v>198</v>
      </c>
      <c r="G28" s="144"/>
    </row>
    <row r="29" spans="2:7" ht="15" customHeight="1" x14ac:dyDescent="0.2">
      <c r="B29" s="143" t="s">
        <v>199</v>
      </c>
      <c r="C29" s="163"/>
      <c r="D29" s="74" t="s">
        <v>200</v>
      </c>
      <c r="G29" s="144"/>
    </row>
    <row r="30" spans="2:7" ht="15" customHeight="1" x14ac:dyDescent="0.2">
      <c r="B30" s="143" t="s">
        <v>4</v>
      </c>
      <c r="C30" s="163"/>
      <c r="D30" s="74" t="s">
        <v>201</v>
      </c>
      <c r="G30" s="144"/>
    </row>
    <row r="31" spans="2:7" ht="15" customHeight="1" x14ac:dyDescent="0.2">
      <c r="B31" s="143" t="s">
        <v>202</v>
      </c>
      <c r="C31" s="163"/>
      <c r="D31" s="74" t="s">
        <v>203</v>
      </c>
      <c r="F31" s="258"/>
      <c r="G31" s="259"/>
    </row>
    <row r="32" spans="2:7" ht="15" customHeight="1" x14ac:dyDescent="0.2">
      <c r="B32" s="143" t="s">
        <v>204</v>
      </c>
      <c r="G32" s="144"/>
    </row>
    <row r="33" spans="2:7" ht="15" customHeight="1" x14ac:dyDescent="0.2">
      <c r="B33" s="143" t="s">
        <v>205</v>
      </c>
      <c r="G33" s="144"/>
    </row>
    <row r="34" spans="2:7" ht="15" customHeight="1" x14ac:dyDescent="0.2">
      <c r="B34" s="143" t="s">
        <v>206</v>
      </c>
      <c r="G34" s="144"/>
    </row>
    <row r="35" spans="2:7" ht="15" customHeight="1" x14ac:dyDescent="0.2">
      <c r="B35" s="143" t="s">
        <v>207</v>
      </c>
      <c r="G35" s="144"/>
    </row>
    <row r="36" spans="2:7" ht="15" customHeight="1" x14ac:dyDescent="0.2">
      <c r="B36" s="143" t="s">
        <v>489</v>
      </c>
      <c r="G36" s="144"/>
    </row>
    <row r="37" spans="2:7" x14ac:dyDescent="0.2">
      <c r="B37" s="143" t="s">
        <v>209</v>
      </c>
      <c r="G37" s="144"/>
    </row>
    <row r="38" spans="2:7" ht="15" customHeight="1" x14ac:dyDescent="0.2">
      <c r="B38" s="143" t="s">
        <v>210</v>
      </c>
      <c r="G38" s="144"/>
    </row>
    <row r="39" spans="2:7" ht="15" customHeight="1" x14ac:dyDescent="0.2">
      <c r="B39" s="143" t="s">
        <v>211</v>
      </c>
      <c r="G39" s="144"/>
    </row>
    <row r="40" spans="2:7" ht="17.25" customHeight="1" x14ac:dyDescent="0.2">
      <c r="B40" s="143" t="s">
        <v>212</v>
      </c>
      <c r="C40" s="155"/>
      <c r="G40" s="144"/>
    </row>
    <row r="41" spans="2:7" ht="13.5" customHeight="1" x14ac:dyDescent="0.2">
      <c r="B41" s="151"/>
      <c r="C41" s="164"/>
      <c r="D41" s="165"/>
      <c r="G41" s="144"/>
    </row>
    <row r="42" spans="2:7" x14ac:dyDescent="0.2">
      <c r="B42" s="364" t="s">
        <v>285</v>
      </c>
      <c r="C42" s="365"/>
      <c r="D42" s="365"/>
      <c r="E42" s="365"/>
      <c r="F42" s="365"/>
      <c r="G42" s="366"/>
    </row>
    <row r="43" spans="2:7" ht="15" customHeight="1" x14ac:dyDescent="0.2">
      <c r="B43" s="350" t="s">
        <v>461</v>
      </c>
      <c r="C43" s="349"/>
      <c r="G43" s="144"/>
    </row>
    <row r="44" spans="2:7" ht="15" customHeight="1" x14ac:dyDescent="0.2">
      <c r="B44" s="350"/>
      <c r="C44" s="349"/>
      <c r="D44" s="166"/>
      <c r="G44" s="144"/>
    </row>
    <row r="45" spans="2:7" ht="15" customHeight="1" x14ac:dyDescent="0.2">
      <c r="B45" s="350"/>
      <c r="C45" s="349"/>
      <c r="G45" s="144"/>
    </row>
    <row r="46" spans="2:7" ht="15" customHeight="1" x14ac:dyDescent="0.2">
      <c r="B46" s="145"/>
      <c r="C46" s="146"/>
      <c r="G46" s="144"/>
    </row>
    <row r="47" spans="2:7" ht="15" customHeight="1" x14ac:dyDescent="0.2">
      <c r="B47" s="151" t="s">
        <v>526</v>
      </c>
      <c r="C47" s="152"/>
      <c r="D47" s="152"/>
      <c r="E47" s="152"/>
      <c r="F47" s="152"/>
      <c r="G47" s="144"/>
    </row>
    <row r="48" spans="2:7" ht="15" customHeight="1" x14ac:dyDescent="0.2">
      <c r="B48" s="151"/>
      <c r="C48" s="152"/>
      <c r="D48" s="152"/>
      <c r="E48" s="152"/>
      <c r="F48" s="152"/>
      <c r="G48" s="144"/>
    </row>
    <row r="49" spans="2:7" ht="15" customHeight="1" x14ac:dyDescent="0.2">
      <c r="B49" s="345" t="s">
        <v>220</v>
      </c>
      <c r="C49" s="346"/>
      <c r="D49" s="170"/>
      <c r="G49" s="144"/>
    </row>
    <row r="50" spans="2:7" ht="15" customHeight="1" x14ac:dyDescent="0.2">
      <c r="B50" s="145"/>
      <c r="C50" s="146"/>
      <c r="G50" s="144"/>
    </row>
    <row r="51" spans="2:7" ht="15" customHeight="1" x14ac:dyDescent="0.2">
      <c r="B51" s="151"/>
      <c r="C51" s="344" t="s">
        <v>213</v>
      </c>
      <c r="D51" s="344"/>
      <c r="G51" s="144"/>
    </row>
    <row r="52" spans="2:7" ht="15" customHeight="1" x14ac:dyDescent="0.2">
      <c r="B52" s="151"/>
      <c r="C52" s="152" t="s">
        <v>18</v>
      </c>
      <c r="D52" s="163"/>
      <c r="G52" s="144"/>
    </row>
    <row r="53" spans="2:7" ht="15" customHeight="1" x14ac:dyDescent="0.2">
      <c r="B53" s="151"/>
      <c r="C53" s="152" t="s">
        <v>214</v>
      </c>
      <c r="D53" s="163"/>
      <c r="G53" s="144"/>
    </row>
    <row r="54" spans="2:7" ht="15" customHeight="1" x14ac:dyDescent="0.2">
      <c r="B54" s="151"/>
      <c r="C54" s="152" t="s">
        <v>490</v>
      </c>
      <c r="D54" s="163"/>
      <c r="G54" s="144"/>
    </row>
    <row r="55" spans="2:7" ht="15" customHeight="1" x14ac:dyDescent="0.2">
      <c r="B55" s="151"/>
      <c r="C55" s="152" t="s">
        <v>496</v>
      </c>
      <c r="D55" s="163"/>
      <c r="G55" s="144"/>
    </row>
    <row r="56" spans="2:7" ht="15" customHeight="1" x14ac:dyDescent="0.2">
      <c r="B56" s="151"/>
      <c r="C56" s="152" t="s">
        <v>498</v>
      </c>
      <c r="D56" s="163"/>
      <c r="G56" s="144"/>
    </row>
    <row r="57" spans="2:7" ht="15.75" customHeight="1" x14ac:dyDescent="0.2">
      <c r="B57" s="151"/>
      <c r="C57" s="152" t="s">
        <v>216</v>
      </c>
      <c r="D57" s="158"/>
      <c r="G57" s="144"/>
    </row>
    <row r="58" spans="2:7" ht="15" customHeight="1" x14ac:dyDescent="0.2">
      <c r="B58" s="151"/>
      <c r="C58" s="152"/>
      <c r="D58" s="158"/>
      <c r="G58" s="144"/>
    </row>
    <row r="59" spans="2:7" ht="15" customHeight="1" x14ac:dyDescent="0.2">
      <c r="B59" s="151"/>
      <c r="C59" s="152" t="s">
        <v>187</v>
      </c>
      <c r="D59" s="155"/>
      <c r="G59" s="144"/>
    </row>
    <row r="60" spans="2:7" ht="15" customHeight="1" x14ac:dyDescent="0.2">
      <c r="B60" s="151"/>
      <c r="G60" s="144"/>
    </row>
    <row r="61" spans="2:7" ht="15" customHeight="1" x14ac:dyDescent="0.2">
      <c r="B61" s="364" t="s">
        <v>277</v>
      </c>
      <c r="C61" s="365"/>
      <c r="D61" s="365"/>
      <c r="E61" s="365"/>
      <c r="F61" s="365"/>
      <c r="G61" s="366"/>
    </row>
    <row r="62" spans="2:7" ht="15" customHeight="1" x14ac:dyDescent="0.2">
      <c r="B62" s="350" t="s">
        <v>462</v>
      </c>
      <c r="C62" s="349"/>
      <c r="G62" s="144"/>
    </row>
    <row r="63" spans="2:7" ht="15" customHeight="1" x14ac:dyDescent="0.2">
      <c r="B63" s="350"/>
      <c r="C63" s="349"/>
      <c r="D63" s="166"/>
      <c r="G63" s="144"/>
    </row>
    <row r="64" spans="2:7" ht="15" customHeight="1" x14ac:dyDescent="0.2">
      <c r="B64" s="145"/>
      <c r="C64" s="146"/>
      <c r="D64" s="146"/>
      <c r="G64" s="144"/>
    </row>
    <row r="65" spans="2:7" ht="15" customHeight="1" x14ac:dyDescent="0.2">
      <c r="B65" s="151" t="s">
        <v>525</v>
      </c>
      <c r="C65" s="152"/>
      <c r="D65" s="152"/>
      <c r="E65" s="152"/>
      <c r="F65" s="152"/>
      <c r="G65" s="144"/>
    </row>
    <row r="66" spans="2:7" ht="15" customHeight="1" x14ac:dyDescent="0.2">
      <c r="B66" s="151"/>
      <c r="C66" s="152"/>
      <c r="D66" s="152"/>
      <c r="E66" s="152"/>
      <c r="F66" s="152"/>
      <c r="G66" s="144"/>
    </row>
    <row r="67" spans="2:7" ht="15" customHeight="1" x14ac:dyDescent="0.2">
      <c r="B67" s="345" t="s">
        <v>220</v>
      </c>
      <c r="C67" s="346"/>
      <c r="D67" s="170"/>
      <c r="G67" s="144"/>
    </row>
    <row r="68" spans="2:7" ht="15" customHeight="1" x14ac:dyDescent="0.2">
      <c r="B68" s="162"/>
      <c r="C68" s="158"/>
      <c r="D68" s="159"/>
      <c r="G68" s="144"/>
    </row>
    <row r="69" spans="2:7" ht="15" customHeight="1" x14ac:dyDescent="0.2">
      <c r="B69" s="151"/>
      <c r="C69" s="369" t="s">
        <v>217</v>
      </c>
      <c r="D69" s="369"/>
      <c r="E69" s="369"/>
      <c r="G69" s="144"/>
    </row>
    <row r="70" spans="2:7" ht="15" customHeight="1" x14ac:dyDescent="0.2">
      <c r="B70" s="151"/>
      <c r="C70" s="164"/>
      <c r="D70" s="167"/>
      <c r="G70" s="144"/>
    </row>
    <row r="71" spans="2:7" ht="15" customHeight="1" x14ac:dyDescent="0.2">
      <c r="B71" s="354" t="s">
        <v>218</v>
      </c>
      <c r="C71" s="355"/>
      <c r="D71" s="169"/>
      <c r="G71" s="144"/>
    </row>
    <row r="72" spans="2:7" ht="15" customHeight="1" x14ac:dyDescent="0.2">
      <c r="B72" s="168"/>
      <c r="C72" s="199"/>
      <c r="D72" s="173"/>
      <c r="G72" s="144"/>
    </row>
    <row r="73" spans="2:7" ht="15" customHeight="1" x14ac:dyDescent="0.2">
      <c r="B73" s="151"/>
      <c r="G73" s="144"/>
    </row>
    <row r="74" spans="2:7" ht="15" customHeight="1" x14ac:dyDescent="0.2">
      <c r="B74" s="364" t="s">
        <v>73</v>
      </c>
      <c r="C74" s="365"/>
      <c r="D74" s="365"/>
      <c r="E74" s="365"/>
      <c r="F74" s="365"/>
      <c r="G74" s="366"/>
    </row>
    <row r="75" spans="2:7" ht="15" customHeight="1" x14ac:dyDescent="0.2">
      <c r="B75" s="350" t="s">
        <v>463</v>
      </c>
      <c r="C75" s="349"/>
      <c r="G75" s="144"/>
    </row>
    <row r="76" spans="2:7" ht="15" customHeight="1" x14ac:dyDescent="0.2">
      <c r="B76" s="350"/>
      <c r="C76" s="349"/>
      <c r="D76" s="166"/>
      <c r="G76" s="144"/>
    </row>
    <row r="77" spans="2:7" ht="15" customHeight="1" x14ac:dyDescent="0.2">
      <c r="B77" s="151"/>
      <c r="C77" s="152"/>
      <c r="D77" s="152"/>
      <c r="E77" s="152"/>
      <c r="F77" s="152"/>
      <c r="G77" s="144"/>
    </row>
    <row r="78" spans="2:7" x14ac:dyDescent="0.2">
      <c r="B78" s="151" t="s">
        <v>519</v>
      </c>
      <c r="C78" s="152"/>
      <c r="D78" s="152"/>
      <c r="E78" s="152"/>
      <c r="F78" s="152"/>
      <c r="G78" s="144"/>
    </row>
    <row r="79" spans="2:7" x14ac:dyDescent="0.2">
      <c r="B79" s="151"/>
      <c r="C79" s="152"/>
      <c r="D79" s="152"/>
      <c r="E79" s="152"/>
      <c r="F79" s="152"/>
      <c r="G79" s="144"/>
    </row>
    <row r="80" spans="2:7" x14ac:dyDescent="0.2">
      <c r="B80" s="345" t="s">
        <v>220</v>
      </c>
      <c r="C80" s="346"/>
      <c r="D80" s="170"/>
      <c r="G80" s="144"/>
    </row>
    <row r="81" spans="2:7" x14ac:dyDescent="0.2">
      <c r="B81" s="151"/>
      <c r="C81" s="158"/>
      <c r="G81" s="144"/>
    </row>
    <row r="82" spans="2:7" ht="15" customHeight="1" x14ac:dyDescent="0.25">
      <c r="B82" s="364" t="s">
        <v>44</v>
      </c>
      <c r="C82" s="367"/>
      <c r="D82" s="367"/>
      <c r="E82" s="367"/>
      <c r="F82" s="367"/>
      <c r="G82" s="368"/>
    </row>
    <row r="83" spans="2:7" ht="15" customHeight="1" x14ac:dyDescent="0.2">
      <c r="B83" s="356" t="s">
        <v>465</v>
      </c>
      <c r="C83" s="357"/>
      <c r="G83" s="144"/>
    </row>
    <row r="84" spans="2:7" ht="15" customHeight="1" x14ac:dyDescent="0.2">
      <c r="B84" s="356"/>
      <c r="C84" s="357"/>
      <c r="D84" s="166"/>
      <c r="G84" s="144"/>
    </row>
    <row r="85" spans="2:7" ht="15" customHeight="1" x14ac:dyDescent="0.2">
      <c r="B85" s="356"/>
      <c r="C85" s="357"/>
      <c r="G85" s="144"/>
    </row>
    <row r="86" spans="2:7" ht="15" customHeight="1" x14ac:dyDescent="0.2">
      <c r="B86" s="151" t="s">
        <v>219</v>
      </c>
      <c r="C86" s="152"/>
      <c r="D86" s="152"/>
      <c r="E86" s="152"/>
      <c r="F86" s="152"/>
      <c r="G86" s="144"/>
    </row>
    <row r="87" spans="2:7" ht="15" customHeight="1" x14ac:dyDescent="0.2">
      <c r="B87" s="151"/>
      <c r="C87" s="152"/>
      <c r="D87" s="152"/>
      <c r="E87" s="152"/>
      <c r="F87" s="152"/>
      <c r="G87" s="144"/>
    </row>
    <row r="88" spans="2:7" ht="15" customHeight="1" x14ac:dyDescent="0.2">
      <c r="B88" s="345" t="s">
        <v>220</v>
      </c>
      <c r="C88" s="346"/>
      <c r="D88" s="170"/>
      <c r="G88" s="144"/>
    </row>
    <row r="89" spans="2:7" ht="15" customHeight="1" x14ac:dyDescent="0.2">
      <c r="B89" s="151"/>
      <c r="C89" s="158"/>
      <c r="G89" s="144"/>
    </row>
    <row r="90" spans="2:7" ht="15" customHeight="1" x14ac:dyDescent="0.2">
      <c r="B90" s="310"/>
      <c r="C90" s="142"/>
      <c r="D90" s="142"/>
      <c r="G90" s="144"/>
    </row>
    <row r="91" spans="2:7" ht="15" customHeight="1" x14ac:dyDescent="0.2">
      <c r="B91" s="347" t="s">
        <v>520</v>
      </c>
      <c r="C91" s="348"/>
      <c r="D91" s="313"/>
      <c r="G91" s="144"/>
    </row>
    <row r="92" spans="2:7" ht="15" customHeight="1" x14ac:dyDescent="0.2">
      <c r="B92" s="160"/>
      <c r="C92" s="161"/>
      <c r="D92" s="161"/>
      <c r="G92" s="144"/>
    </row>
    <row r="93" spans="2:7" ht="15" customHeight="1" x14ac:dyDescent="0.2">
      <c r="B93" s="356" t="s">
        <v>521</v>
      </c>
      <c r="C93" s="357"/>
      <c r="G93" s="144"/>
    </row>
    <row r="94" spans="2:7" ht="15" customHeight="1" x14ac:dyDescent="0.2">
      <c r="B94" s="278"/>
      <c r="C94" s="279"/>
      <c r="G94" s="144"/>
    </row>
    <row r="95" spans="2:7" ht="15" customHeight="1" x14ac:dyDescent="0.2">
      <c r="B95" s="311"/>
      <c r="C95" s="486" t="s">
        <v>222</v>
      </c>
      <c r="D95" s="313"/>
      <c r="G95" s="144"/>
    </row>
    <row r="96" spans="2:7" ht="15" customHeight="1" x14ac:dyDescent="0.2">
      <c r="B96" s="311"/>
      <c r="C96" s="486" t="s">
        <v>223</v>
      </c>
      <c r="D96" s="313"/>
      <c r="E96" s="158"/>
      <c r="G96" s="144"/>
    </row>
    <row r="97" spans="2:7" ht="15" customHeight="1" x14ac:dyDescent="0.2">
      <c r="B97" s="311"/>
      <c r="C97" s="486" t="s">
        <v>522</v>
      </c>
      <c r="D97" s="313"/>
      <c r="E97" s="158"/>
      <c r="G97" s="144"/>
    </row>
    <row r="98" spans="2:7" ht="15" customHeight="1" x14ac:dyDescent="0.2">
      <c r="B98" s="311"/>
      <c r="C98" s="486"/>
      <c r="D98" s="486"/>
      <c r="E98" s="486"/>
      <c r="G98" s="144"/>
    </row>
    <row r="99" spans="2:7" ht="15" customHeight="1" x14ac:dyDescent="0.2">
      <c r="B99" s="487" t="s">
        <v>523</v>
      </c>
      <c r="C99" s="488"/>
      <c r="D99" s="158"/>
      <c r="E99" s="158"/>
      <c r="G99" s="144"/>
    </row>
    <row r="100" spans="2:7" ht="15" customHeight="1" x14ac:dyDescent="0.2">
      <c r="B100" s="489"/>
      <c r="C100" s="486"/>
      <c r="D100" s="158"/>
      <c r="E100" s="158"/>
      <c r="G100" s="144"/>
    </row>
    <row r="101" spans="2:7" ht="15" customHeight="1" x14ac:dyDescent="0.2">
      <c r="B101" s="487" t="s">
        <v>524</v>
      </c>
      <c r="C101" s="488"/>
      <c r="D101" s="170"/>
      <c r="E101" s="158"/>
      <c r="G101" s="144"/>
    </row>
    <row r="102" spans="2:7" ht="15" customHeight="1" x14ac:dyDescent="0.2">
      <c r="B102" s="311"/>
      <c r="C102" s="142"/>
      <c r="D102" s="486"/>
      <c r="E102" s="158"/>
      <c r="G102" s="144"/>
    </row>
    <row r="103" spans="2:7" ht="15" customHeight="1" x14ac:dyDescent="0.2">
      <c r="B103" s="350" t="s">
        <v>221</v>
      </c>
      <c r="C103" s="349"/>
      <c r="E103" s="158"/>
      <c r="G103" s="144"/>
    </row>
    <row r="104" spans="2:7" ht="15" customHeight="1" x14ac:dyDescent="0.2">
      <c r="B104" s="350"/>
      <c r="C104" s="349"/>
      <c r="E104" s="158"/>
      <c r="G104" s="144"/>
    </row>
    <row r="105" spans="2:7" ht="15" customHeight="1" x14ac:dyDescent="0.2">
      <c r="B105" s="151"/>
      <c r="G105" s="144"/>
    </row>
    <row r="106" spans="2:7" ht="15" customHeight="1" x14ac:dyDescent="0.2">
      <c r="B106" s="378" t="s">
        <v>311</v>
      </c>
      <c r="C106" s="379"/>
      <c r="D106" s="379"/>
      <c r="E106" s="379"/>
      <c r="F106" s="379"/>
      <c r="G106" s="380"/>
    </row>
    <row r="107" spans="2:7" ht="15" customHeight="1" x14ac:dyDescent="0.2">
      <c r="B107" s="350" t="s">
        <v>529</v>
      </c>
      <c r="C107" s="349"/>
      <c r="D107" s="159"/>
      <c r="G107" s="144"/>
    </row>
    <row r="108" spans="2:7" ht="15" customHeight="1" x14ac:dyDescent="0.2">
      <c r="B108" s="350"/>
      <c r="C108" s="349"/>
      <c r="D108" s="155"/>
      <c r="G108" s="144"/>
    </row>
    <row r="109" spans="2:7" ht="15" customHeight="1" x14ac:dyDescent="0.2">
      <c r="B109" s="162"/>
      <c r="C109" s="158"/>
      <c r="G109" s="144"/>
    </row>
    <row r="110" spans="2:7" ht="15" customHeight="1" x14ac:dyDescent="0.2">
      <c r="B110" s="151" t="s">
        <v>225</v>
      </c>
      <c r="C110" s="171"/>
      <c r="D110" s="171"/>
      <c r="E110" s="171"/>
      <c r="G110" s="144"/>
    </row>
    <row r="111" spans="2:7" ht="15" customHeight="1" x14ac:dyDescent="0.2">
      <c r="B111" s="151"/>
      <c r="C111" s="171"/>
      <c r="D111" s="171"/>
      <c r="E111" s="171"/>
      <c r="G111" s="144"/>
    </row>
    <row r="112" spans="2:7" ht="15" customHeight="1" x14ac:dyDescent="0.2">
      <c r="B112" s="351" t="s">
        <v>220</v>
      </c>
      <c r="C112" s="352"/>
      <c r="D112" s="155"/>
      <c r="G112" s="144"/>
    </row>
    <row r="113" spans="2:7" x14ac:dyDescent="0.2">
      <c r="B113" s="145"/>
      <c r="C113" s="146"/>
      <c r="G113" s="144"/>
    </row>
    <row r="114" spans="2:7" x14ac:dyDescent="0.2">
      <c r="B114" s="351" t="s">
        <v>502</v>
      </c>
      <c r="C114" s="353"/>
      <c r="D114" s="155"/>
      <c r="G114" s="144"/>
    </row>
    <row r="115" spans="2:7" x14ac:dyDescent="0.2">
      <c r="B115" s="197"/>
      <c r="C115" s="198"/>
      <c r="G115" s="144"/>
    </row>
    <row r="116" spans="2:7" x14ac:dyDescent="0.2">
      <c r="B116" s="351" t="s">
        <v>503</v>
      </c>
      <c r="C116" s="352"/>
      <c r="D116" s="155"/>
      <c r="G116" s="144"/>
    </row>
    <row r="117" spans="2:7" x14ac:dyDescent="0.2">
      <c r="B117" s="281"/>
      <c r="C117" s="154"/>
      <c r="G117" s="144"/>
    </row>
    <row r="118" spans="2:7" x14ac:dyDescent="0.2">
      <c r="B118" s="354" t="s">
        <v>531</v>
      </c>
      <c r="C118" s="490"/>
      <c r="D118" s="155"/>
      <c r="G118" s="144"/>
    </row>
    <row r="119" spans="2:7" x14ac:dyDescent="0.2">
      <c r="B119" s="168"/>
      <c r="C119" s="199"/>
      <c r="G119" s="144"/>
    </row>
    <row r="120" spans="2:7" ht="15" customHeight="1" x14ac:dyDescent="0.2">
      <c r="B120" s="350" t="s">
        <v>528</v>
      </c>
      <c r="C120" s="349"/>
      <c r="D120" s="159"/>
      <c r="G120" s="144"/>
    </row>
    <row r="121" spans="2:7" ht="15" customHeight="1" x14ac:dyDescent="0.2">
      <c r="B121" s="350"/>
      <c r="C121" s="349"/>
      <c r="D121" s="155"/>
      <c r="G121" s="144"/>
    </row>
    <row r="122" spans="2:7" ht="15" customHeight="1" x14ac:dyDescent="0.2">
      <c r="B122" s="145"/>
      <c r="C122" s="146"/>
      <c r="G122" s="144"/>
    </row>
    <row r="123" spans="2:7" ht="15" customHeight="1" x14ac:dyDescent="0.2">
      <c r="B123" s="345" t="s">
        <v>530</v>
      </c>
      <c r="C123" s="358"/>
      <c r="D123" s="155"/>
      <c r="G123" s="144"/>
    </row>
    <row r="124" spans="2:7" ht="15" customHeight="1" x14ac:dyDescent="0.2">
      <c r="B124" s="280"/>
      <c r="C124" s="312"/>
      <c r="D124" s="312"/>
      <c r="G124" s="144"/>
    </row>
    <row r="125" spans="2:7" ht="15" customHeight="1" x14ac:dyDescent="0.2">
      <c r="B125" s="354" t="s">
        <v>532</v>
      </c>
      <c r="C125" s="490"/>
      <c r="D125" s="312"/>
      <c r="G125" s="144"/>
    </row>
    <row r="126" spans="2:7" ht="15" customHeight="1" x14ac:dyDescent="0.2">
      <c r="B126" s="168"/>
      <c r="C126" s="199"/>
      <c r="D126" s="312"/>
      <c r="G126" s="144"/>
    </row>
    <row r="127" spans="2:7" ht="15" customHeight="1" x14ac:dyDescent="0.2">
      <c r="B127" s="168"/>
      <c r="C127" s="199" t="s">
        <v>533</v>
      </c>
      <c r="D127" s="155"/>
      <c r="G127" s="144"/>
    </row>
    <row r="128" spans="2:7" ht="15" customHeight="1" x14ac:dyDescent="0.2">
      <c r="B128" s="280"/>
      <c r="C128" s="312"/>
      <c r="D128" s="312"/>
      <c r="G128" s="144"/>
    </row>
    <row r="129" spans="2:7" x14ac:dyDescent="0.2">
      <c r="B129" s="364" t="s">
        <v>372</v>
      </c>
      <c r="C129" s="365"/>
      <c r="D129" s="365"/>
      <c r="E129" s="365"/>
      <c r="F129" s="365"/>
      <c r="G129" s="366"/>
    </row>
    <row r="130" spans="2:7" ht="14.25" customHeight="1" x14ac:dyDescent="0.2">
      <c r="B130" s="347" t="s">
        <v>464</v>
      </c>
      <c r="C130" s="348"/>
      <c r="G130" s="144"/>
    </row>
    <row r="131" spans="2:7" x14ac:dyDescent="0.2">
      <c r="B131" s="347"/>
      <c r="C131" s="348"/>
      <c r="D131" s="172"/>
      <c r="G131" s="144"/>
    </row>
    <row r="132" spans="2:7" x14ac:dyDescent="0.2">
      <c r="B132" s="347"/>
      <c r="C132" s="348"/>
      <c r="D132" s="159"/>
      <c r="G132" s="144"/>
    </row>
    <row r="133" spans="2:7" x14ac:dyDescent="0.2">
      <c r="B133" s="160"/>
      <c r="C133" s="161"/>
      <c r="D133" s="159"/>
      <c r="G133" s="144"/>
    </row>
    <row r="134" spans="2:7" ht="15" customHeight="1" x14ac:dyDescent="0.2">
      <c r="B134" s="151" t="s">
        <v>527</v>
      </c>
      <c r="C134" s="152"/>
      <c r="D134" s="152"/>
      <c r="E134" s="152"/>
      <c r="F134" s="152"/>
      <c r="G134" s="144"/>
    </row>
    <row r="135" spans="2:7" ht="15" customHeight="1" x14ac:dyDescent="0.2">
      <c r="B135" s="151"/>
      <c r="C135" s="152"/>
      <c r="D135" s="152"/>
      <c r="E135" s="152"/>
      <c r="F135" s="152"/>
      <c r="G135" s="144"/>
    </row>
    <row r="136" spans="2:7" ht="15" customHeight="1" x14ac:dyDescent="0.2">
      <c r="B136" s="345" t="s">
        <v>220</v>
      </c>
      <c r="C136" s="346"/>
      <c r="D136" s="170"/>
      <c r="G136" s="144"/>
    </row>
    <row r="137" spans="2:7" ht="15" customHeight="1" x14ac:dyDescent="0.2">
      <c r="B137" s="280"/>
      <c r="C137" s="312"/>
      <c r="D137" s="312"/>
      <c r="G137" s="144"/>
    </row>
    <row r="138" spans="2:7" ht="15" customHeight="1" x14ac:dyDescent="0.2">
      <c r="B138" s="280"/>
      <c r="C138" s="312"/>
      <c r="D138" s="312"/>
      <c r="G138" s="144"/>
    </row>
    <row r="139" spans="2:7" x14ac:dyDescent="0.2">
      <c r="B139" s="151"/>
      <c r="C139" s="344" t="s">
        <v>226</v>
      </c>
      <c r="D139" s="344"/>
      <c r="E139" s="344"/>
      <c r="F139" s="344"/>
      <c r="G139" s="144"/>
    </row>
    <row r="140" spans="2:7" x14ac:dyDescent="0.2">
      <c r="B140" s="151"/>
      <c r="C140" s="152" t="s">
        <v>227</v>
      </c>
      <c r="D140" s="163"/>
      <c r="G140" s="144"/>
    </row>
    <row r="141" spans="2:7" x14ac:dyDescent="0.2">
      <c r="B141" s="151"/>
      <c r="C141" s="152" t="s">
        <v>228</v>
      </c>
      <c r="D141" s="163"/>
      <c r="G141" s="144"/>
    </row>
    <row r="142" spans="2:7" x14ac:dyDescent="0.2">
      <c r="B142" s="151"/>
      <c r="C142" s="152" t="s">
        <v>229</v>
      </c>
      <c r="D142" s="163"/>
      <c r="G142" s="144"/>
    </row>
    <row r="143" spans="2:7" x14ac:dyDescent="0.2">
      <c r="B143" s="151"/>
      <c r="C143" s="152" t="s">
        <v>230</v>
      </c>
      <c r="D143" s="163"/>
      <c r="G143" s="144"/>
    </row>
    <row r="144" spans="2:7" x14ac:dyDescent="0.2">
      <c r="B144" s="151"/>
      <c r="C144" s="152" t="s">
        <v>231</v>
      </c>
      <c r="D144" s="163"/>
      <c r="G144" s="144"/>
    </row>
    <row r="145" spans="2:7" x14ac:dyDescent="0.2">
      <c r="B145" s="151"/>
      <c r="C145" s="152" t="s">
        <v>232</v>
      </c>
      <c r="D145" s="163"/>
      <c r="G145" s="144"/>
    </row>
    <row r="146" spans="2:7" x14ac:dyDescent="0.2">
      <c r="B146" s="151"/>
      <c r="C146" s="152" t="s">
        <v>233</v>
      </c>
      <c r="D146" s="163"/>
      <c r="G146" s="144"/>
    </row>
    <row r="147" spans="2:7" x14ac:dyDescent="0.2">
      <c r="B147" s="151"/>
      <c r="C147" s="152" t="s">
        <v>234</v>
      </c>
      <c r="D147" s="163"/>
      <c r="G147" s="144"/>
    </row>
    <row r="148" spans="2:7" x14ac:dyDescent="0.2">
      <c r="B148" s="151"/>
      <c r="C148" s="152" t="s">
        <v>235</v>
      </c>
      <c r="D148" s="163"/>
      <c r="G148" s="144"/>
    </row>
    <row r="149" spans="2:7" x14ac:dyDescent="0.2">
      <c r="B149" s="151"/>
      <c r="C149" s="152" t="s">
        <v>271</v>
      </c>
      <c r="D149" s="163"/>
      <c r="G149" s="144"/>
    </row>
    <row r="150" spans="2:7" x14ac:dyDescent="0.2">
      <c r="B150" s="151"/>
      <c r="C150" s="152" t="s">
        <v>216</v>
      </c>
      <c r="D150" s="158"/>
      <c r="G150" s="144"/>
    </row>
    <row r="151" spans="2:7" x14ac:dyDescent="0.2">
      <c r="B151" s="151"/>
      <c r="C151" s="152"/>
      <c r="D151" s="158"/>
      <c r="G151" s="144"/>
    </row>
    <row r="152" spans="2:7" x14ac:dyDescent="0.2">
      <c r="B152" s="151"/>
      <c r="C152" s="152" t="s">
        <v>187</v>
      </c>
      <c r="D152" s="155"/>
      <c r="G152" s="144"/>
    </row>
    <row r="153" spans="2:7" ht="15" thickBot="1" x14ac:dyDescent="0.25">
      <c r="B153" s="174"/>
      <c r="C153" s="175"/>
      <c r="D153" s="176"/>
      <c r="E153" s="177"/>
      <c r="F153" s="177"/>
      <c r="G153" s="178"/>
    </row>
    <row r="154" spans="2:7" x14ac:dyDescent="0.2">
      <c r="B154" s="349"/>
      <c r="C154" s="349"/>
      <c r="D154" s="173"/>
    </row>
    <row r="155" spans="2:7" x14ac:dyDescent="0.2">
      <c r="B155" s="349"/>
      <c r="C155" s="349"/>
      <c r="D155" s="173"/>
    </row>
    <row r="156" spans="2:7" x14ac:dyDescent="0.2">
      <c r="B156" s="146"/>
      <c r="C156" s="146"/>
      <c r="D156" s="173"/>
    </row>
    <row r="157" spans="2:7" x14ac:dyDescent="0.2">
      <c r="B157" s="349"/>
      <c r="C157" s="349"/>
      <c r="D157" s="158"/>
    </row>
    <row r="158" spans="2:7" x14ac:dyDescent="0.2">
      <c r="B158" s="146"/>
      <c r="C158" s="146"/>
      <c r="D158" s="158"/>
    </row>
    <row r="159" spans="2:7" x14ac:dyDescent="0.2">
      <c r="B159" s="349"/>
      <c r="C159" s="349"/>
      <c r="D159" s="158"/>
    </row>
    <row r="160" spans="2:7" x14ac:dyDescent="0.2">
      <c r="B160" s="349"/>
      <c r="C160" s="349"/>
    </row>
    <row r="336" ht="13.5" customHeight="1" x14ac:dyDescent="0.2"/>
    <row r="337" ht="1.5" customHeight="1" x14ac:dyDescent="0.2"/>
    <row r="338" ht="0.75" customHeight="1" x14ac:dyDescent="0.2"/>
    <row r="369" spans="3:3" x14ac:dyDescent="0.2">
      <c r="C369" s="74" t="s">
        <v>236</v>
      </c>
    </row>
    <row r="370" spans="3:3" x14ac:dyDescent="0.2">
      <c r="C370" s="74" t="s">
        <v>76</v>
      </c>
    </row>
  </sheetData>
  <mergeCells count="47">
    <mergeCell ref="B49:C49"/>
    <mergeCell ref="B18:C18"/>
    <mergeCell ref="B130:C132"/>
    <mergeCell ref="B136:C136"/>
    <mergeCell ref="B120:C121"/>
    <mergeCell ref="B123:C123"/>
    <mergeCell ref="B118:C118"/>
    <mergeCell ref="B125:C125"/>
    <mergeCell ref="B4:C4"/>
    <mergeCell ref="B2:G2"/>
    <mergeCell ref="B16:C16"/>
    <mergeCell ref="B6:F6"/>
    <mergeCell ref="B14:G14"/>
    <mergeCell ref="B20:C21"/>
    <mergeCell ref="B24:C24"/>
    <mergeCell ref="D24:G24"/>
    <mergeCell ref="B43:C45"/>
    <mergeCell ref="C23:D23"/>
    <mergeCell ref="D26:F26"/>
    <mergeCell ref="B42:G42"/>
    <mergeCell ref="C51:D51"/>
    <mergeCell ref="B62:C63"/>
    <mergeCell ref="B71:C71"/>
    <mergeCell ref="B83:C85"/>
    <mergeCell ref="B75:C76"/>
    <mergeCell ref="B61:G61"/>
    <mergeCell ref="B74:G74"/>
    <mergeCell ref="B82:G82"/>
    <mergeCell ref="C69:E69"/>
    <mergeCell ref="B67:C67"/>
    <mergeCell ref="B154:C155"/>
    <mergeCell ref="B157:C157"/>
    <mergeCell ref="B159:C160"/>
    <mergeCell ref="B91:C91"/>
    <mergeCell ref="B107:C108"/>
    <mergeCell ref="B112:C112"/>
    <mergeCell ref="B114:C114"/>
    <mergeCell ref="B106:G106"/>
    <mergeCell ref="B116:C116"/>
    <mergeCell ref="B103:C104"/>
    <mergeCell ref="B93:C93"/>
    <mergeCell ref="B99:C99"/>
    <mergeCell ref="B101:C101"/>
    <mergeCell ref="B129:G129"/>
    <mergeCell ref="B80:C80"/>
    <mergeCell ref="C139:F139"/>
    <mergeCell ref="B88:C88"/>
  </mergeCells>
  <hyperlinks>
    <hyperlink ref="B14:G14" location="'2) Glosario'!A1" display="Exclusiones" xr:uid="{4BA293AB-A9EF-4C5E-9D04-3DCE133BB68C}"/>
    <hyperlink ref="B42:G42" location="'2) Glosario'!A1" display="Screening basado en normas" xr:uid="{FECBBDB4-FD74-4CDF-A295-928264EBBE4E}"/>
    <hyperlink ref="B61:G61" location="'2) Glosario'!A1" display="Integración ASG" xr:uid="{B85635B9-095C-4A6F-ACAA-25E3AA59221F}"/>
    <hyperlink ref="B74:G74" location="'2) Glosario'!A1" display="Best-in-Class" xr:uid="{D96C11E3-857A-4FCB-B041-DE14A5997A5B}"/>
    <hyperlink ref="B82:G82" location="'2) Glosario'!A1" display="Integración ASG" xr:uid="{53D80928-6091-4A5D-994A-919A9FB4F37A}"/>
    <hyperlink ref="B106:G106" location="'2) Glosario'!A1" display="Voto" xr:uid="{74C51A63-3F8B-4AA6-A5E6-9A6BC3445E67}"/>
    <hyperlink ref="B129:G129" location="'2) Glosario'!A1" display="Inversión de Impacto" xr:uid="{84A62B8B-6A8E-48D8-820E-DEFEB04EA7F6}"/>
  </hyperlinks>
  <pageMargins left="0.7" right="0.7" top="0.75" bottom="0.75" header="0.3" footer="0.3"/>
  <pageSetup paperSize="9" orientation="portrait" horizontalDpi="4294967295"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85725</xdr:colOff>
                    <xdr:row>5</xdr:row>
                    <xdr:rowOff>390525</xdr:rowOff>
                  </from>
                  <to>
                    <xdr:col>3</xdr:col>
                    <xdr:colOff>390525</xdr:colOff>
                    <xdr:row>7</xdr:row>
                    <xdr:rowOff>38100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85725</xdr:colOff>
                    <xdr:row>7</xdr:row>
                    <xdr:rowOff>0</xdr:rowOff>
                  </from>
                  <to>
                    <xdr:col>3</xdr:col>
                    <xdr:colOff>390525</xdr:colOff>
                    <xdr:row>8</xdr:row>
                    <xdr:rowOff>38100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85725</xdr:colOff>
                    <xdr:row>8</xdr:row>
                    <xdr:rowOff>0</xdr:rowOff>
                  </from>
                  <to>
                    <xdr:col>3</xdr:col>
                    <xdr:colOff>390525</xdr:colOff>
                    <xdr:row>9</xdr:row>
                    <xdr:rowOff>38100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85725</xdr:colOff>
                    <xdr:row>8</xdr:row>
                    <xdr:rowOff>180975</xdr:rowOff>
                  </from>
                  <to>
                    <xdr:col>3</xdr:col>
                    <xdr:colOff>390525</xdr:colOff>
                    <xdr:row>10</xdr:row>
                    <xdr:rowOff>38100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85725</xdr:colOff>
                    <xdr:row>9</xdr:row>
                    <xdr:rowOff>171450</xdr:rowOff>
                  </from>
                  <to>
                    <xdr:col>3</xdr:col>
                    <xdr:colOff>390525</xdr:colOff>
                    <xdr:row>11</xdr:row>
                    <xdr:rowOff>28575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123825</xdr:colOff>
                    <xdr:row>51</xdr:row>
                    <xdr:rowOff>19050</xdr:rowOff>
                  </from>
                  <to>
                    <xdr:col>3</xdr:col>
                    <xdr:colOff>428625</xdr:colOff>
                    <xdr:row>52</xdr:row>
                    <xdr:rowOff>57150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xdr:col>
                    <xdr:colOff>123825</xdr:colOff>
                    <xdr:row>52</xdr:row>
                    <xdr:rowOff>28575</xdr:rowOff>
                  </from>
                  <to>
                    <xdr:col>3</xdr:col>
                    <xdr:colOff>428625</xdr:colOff>
                    <xdr:row>53</xdr:row>
                    <xdr:rowOff>66675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123825</xdr:colOff>
                    <xdr:row>53</xdr:row>
                    <xdr:rowOff>28575</xdr:rowOff>
                  </from>
                  <to>
                    <xdr:col>3</xdr:col>
                    <xdr:colOff>428625</xdr:colOff>
                    <xdr:row>54</xdr:row>
                    <xdr:rowOff>66675</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3</xdr:col>
                    <xdr:colOff>123825</xdr:colOff>
                    <xdr:row>56</xdr:row>
                    <xdr:rowOff>19050</xdr:rowOff>
                  </from>
                  <to>
                    <xdr:col>3</xdr:col>
                    <xdr:colOff>428625</xdr:colOff>
                    <xdr:row>57</xdr:row>
                    <xdr:rowOff>57150</xdr:rowOff>
                  </to>
                </anchor>
              </controlPr>
            </control>
          </mc:Choice>
        </mc:AlternateContent>
        <mc:AlternateContent xmlns:mc="http://schemas.openxmlformats.org/markup-compatibility/2006">
          <mc:Choice Requires="x14">
            <control shapeId="15370" r:id="rId13" name="Drop Down 10">
              <controlPr defaultSize="0" autoLine="0" autoPict="0">
                <anchor moveWithCells="1">
                  <from>
                    <xdr:col>2</xdr:col>
                    <xdr:colOff>133350</xdr:colOff>
                    <xdr:row>85</xdr:row>
                    <xdr:rowOff>0</xdr:rowOff>
                  </from>
                  <to>
                    <xdr:col>2</xdr:col>
                    <xdr:colOff>952500</xdr:colOff>
                    <xdr:row>86</xdr:row>
                    <xdr:rowOff>9525</xdr:rowOff>
                  </to>
                </anchor>
              </controlPr>
            </control>
          </mc:Choice>
        </mc:AlternateContent>
        <mc:AlternateContent xmlns:mc="http://schemas.openxmlformats.org/markup-compatibility/2006">
          <mc:Choice Requires="x14">
            <control shapeId="15371" r:id="rId14" name="Drop Down 11">
              <controlPr defaultSize="0" autoLine="0" autoPict="0">
                <anchor moveWithCells="1">
                  <from>
                    <xdr:col>3</xdr:col>
                    <xdr:colOff>0</xdr:colOff>
                    <xdr:row>102</xdr:row>
                    <xdr:rowOff>123825</xdr:rowOff>
                  </from>
                  <to>
                    <xdr:col>3</xdr:col>
                    <xdr:colOff>895350</xdr:colOff>
                    <xdr:row>103</xdr:row>
                    <xdr:rowOff>142875</xdr:rowOff>
                  </to>
                </anchor>
              </controlPr>
            </control>
          </mc:Choice>
        </mc:AlternateContent>
        <mc:AlternateContent xmlns:mc="http://schemas.openxmlformats.org/markup-compatibility/2006">
          <mc:Choice Requires="x14">
            <control shapeId="15373" r:id="rId15" name="Drop Down 13">
              <controlPr defaultSize="0" autoLine="0" autoPict="0">
                <anchor moveWithCells="1">
                  <from>
                    <xdr:col>2</xdr:col>
                    <xdr:colOff>76200</xdr:colOff>
                    <xdr:row>109</xdr:row>
                    <xdr:rowOff>0</xdr:rowOff>
                  </from>
                  <to>
                    <xdr:col>2</xdr:col>
                    <xdr:colOff>895350</xdr:colOff>
                    <xdr:row>110</xdr:row>
                    <xdr:rowOff>9525</xdr:rowOff>
                  </to>
                </anchor>
              </controlPr>
            </control>
          </mc:Choice>
        </mc:AlternateContent>
        <mc:AlternateContent xmlns:mc="http://schemas.openxmlformats.org/markup-compatibility/2006">
          <mc:Choice Requires="x14">
            <control shapeId="15374" r:id="rId16" name="Check Box 21">
              <controlPr defaultSize="0" autoFill="0" autoLine="0" autoPict="0">
                <anchor moveWithCells="1">
                  <from>
                    <xdr:col>3</xdr:col>
                    <xdr:colOff>123825</xdr:colOff>
                    <xdr:row>139</xdr:row>
                    <xdr:rowOff>19050</xdr:rowOff>
                  </from>
                  <to>
                    <xdr:col>3</xdr:col>
                    <xdr:colOff>428625</xdr:colOff>
                    <xdr:row>140</xdr:row>
                    <xdr:rowOff>66675</xdr:rowOff>
                  </to>
                </anchor>
              </controlPr>
            </control>
          </mc:Choice>
        </mc:AlternateContent>
        <mc:AlternateContent xmlns:mc="http://schemas.openxmlformats.org/markup-compatibility/2006">
          <mc:Choice Requires="x14">
            <control shapeId="15375" r:id="rId17" name="Check Box 22">
              <controlPr defaultSize="0" autoFill="0" autoLine="0" autoPict="0">
                <anchor moveWithCells="1">
                  <from>
                    <xdr:col>3</xdr:col>
                    <xdr:colOff>123825</xdr:colOff>
                    <xdr:row>140</xdr:row>
                    <xdr:rowOff>28575</xdr:rowOff>
                  </from>
                  <to>
                    <xdr:col>3</xdr:col>
                    <xdr:colOff>428625</xdr:colOff>
                    <xdr:row>141</xdr:row>
                    <xdr:rowOff>76200</xdr:rowOff>
                  </to>
                </anchor>
              </controlPr>
            </control>
          </mc:Choice>
        </mc:AlternateContent>
        <mc:AlternateContent xmlns:mc="http://schemas.openxmlformats.org/markup-compatibility/2006">
          <mc:Choice Requires="x14">
            <control shapeId="15376" r:id="rId18" name="Check Box 23">
              <controlPr defaultSize="0" autoFill="0" autoLine="0" autoPict="0">
                <anchor moveWithCells="1">
                  <from>
                    <xdr:col>3</xdr:col>
                    <xdr:colOff>123825</xdr:colOff>
                    <xdr:row>141</xdr:row>
                    <xdr:rowOff>28575</xdr:rowOff>
                  </from>
                  <to>
                    <xdr:col>3</xdr:col>
                    <xdr:colOff>428625</xdr:colOff>
                    <xdr:row>142</xdr:row>
                    <xdr:rowOff>76200</xdr:rowOff>
                  </to>
                </anchor>
              </controlPr>
            </control>
          </mc:Choice>
        </mc:AlternateContent>
        <mc:AlternateContent xmlns:mc="http://schemas.openxmlformats.org/markup-compatibility/2006">
          <mc:Choice Requires="x14">
            <control shapeId="15377" r:id="rId19" name="Check Box 24">
              <controlPr defaultSize="0" autoFill="0" autoLine="0" autoPict="0">
                <anchor moveWithCells="1">
                  <from>
                    <xdr:col>3</xdr:col>
                    <xdr:colOff>123825</xdr:colOff>
                    <xdr:row>142</xdr:row>
                    <xdr:rowOff>0</xdr:rowOff>
                  </from>
                  <to>
                    <xdr:col>3</xdr:col>
                    <xdr:colOff>428625</xdr:colOff>
                    <xdr:row>143</xdr:row>
                    <xdr:rowOff>47625</xdr:rowOff>
                  </to>
                </anchor>
              </controlPr>
            </control>
          </mc:Choice>
        </mc:AlternateContent>
        <mc:AlternateContent xmlns:mc="http://schemas.openxmlformats.org/markup-compatibility/2006">
          <mc:Choice Requires="x14">
            <control shapeId="15378" r:id="rId20" name="Check Box 29">
              <controlPr defaultSize="0" autoFill="0" autoLine="0" autoPict="0">
                <anchor moveWithCells="1">
                  <from>
                    <xdr:col>3</xdr:col>
                    <xdr:colOff>123825</xdr:colOff>
                    <xdr:row>142</xdr:row>
                    <xdr:rowOff>171450</xdr:rowOff>
                  </from>
                  <to>
                    <xdr:col>3</xdr:col>
                    <xdr:colOff>428625</xdr:colOff>
                    <xdr:row>144</xdr:row>
                    <xdr:rowOff>28575</xdr:rowOff>
                  </to>
                </anchor>
              </controlPr>
            </control>
          </mc:Choice>
        </mc:AlternateContent>
        <mc:AlternateContent xmlns:mc="http://schemas.openxmlformats.org/markup-compatibility/2006">
          <mc:Choice Requires="x14">
            <control shapeId="15379" r:id="rId21" name="Check Box 30">
              <controlPr defaultSize="0" autoFill="0" autoLine="0" autoPict="0">
                <anchor moveWithCells="1">
                  <from>
                    <xdr:col>3</xdr:col>
                    <xdr:colOff>123825</xdr:colOff>
                    <xdr:row>144</xdr:row>
                    <xdr:rowOff>0</xdr:rowOff>
                  </from>
                  <to>
                    <xdr:col>3</xdr:col>
                    <xdr:colOff>428625</xdr:colOff>
                    <xdr:row>145</xdr:row>
                    <xdr:rowOff>38100</xdr:rowOff>
                  </to>
                </anchor>
              </controlPr>
            </control>
          </mc:Choice>
        </mc:AlternateContent>
        <mc:AlternateContent xmlns:mc="http://schemas.openxmlformats.org/markup-compatibility/2006">
          <mc:Choice Requires="x14">
            <control shapeId="15380" r:id="rId22" name="Check Box 31">
              <controlPr defaultSize="0" autoFill="0" autoLine="0" autoPict="0">
                <anchor moveWithCells="1">
                  <from>
                    <xdr:col>3</xdr:col>
                    <xdr:colOff>123825</xdr:colOff>
                    <xdr:row>147</xdr:row>
                    <xdr:rowOff>161925</xdr:rowOff>
                  </from>
                  <to>
                    <xdr:col>3</xdr:col>
                    <xdr:colOff>428625</xdr:colOff>
                    <xdr:row>149</xdr:row>
                    <xdr:rowOff>19050</xdr:rowOff>
                  </to>
                </anchor>
              </controlPr>
            </control>
          </mc:Choice>
        </mc:AlternateContent>
        <mc:AlternateContent xmlns:mc="http://schemas.openxmlformats.org/markup-compatibility/2006">
          <mc:Choice Requires="x14">
            <control shapeId="15381" r:id="rId23" name="Check Box 32">
              <controlPr defaultSize="0" autoFill="0" autoLine="0" autoPict="0">
                <anchor moveWithCells="1">
                  <from>
                    <xdr:col>3</xdr:col>
                    <xdr:colOff>123825</xdr:colOff>
                    <xdr:row>144</xdr:row>
                    <xdr:rowOff>171450</xdr:rowOff>
                  </from>
                  <to>
                    <xdr:col>3</xdr:col>
                    <xdr:colOff>428625</xdr:colOff>
                    <xdr:row>146</xdr:row>
                    <xdr:rowOff>28575</xdr:rowOff>
                  </to>
                </anchor>
              </controlPr>
            </control>
          </mc:Choice>
        </mc:AlternateContent>
        <mc:AlternateContent xmlns:mc="http://schemas.openxmlformats.org/markup-compatibility/2006">
          <mc:Choice Requires="x14">
            <control shapeId="15382" r:id="rId24" name="Check Box 33">
              <controlPr defaultSize="0" autoFill="0" autoLine="0" autoPict="0">
                <anchor moveWithCells="1">
                  <from>
                    <xdr:col>3</xdr:col>
                    <xdr:colOff>123825</xdr:colOff>
                    <xdr:row>145</xdr:row>
                    <xdr:rowOff>171450</xdr:rowOff>
                  </from>
                  <to>
                    <xdr:col>3</xdr:col>
                    <xdr:colOff>428625</xdr:colOff>
                    <xdr:row>147</xdr:row>
                    <xdr:rowOff>28575</xdr:rowOff>
                  </to>
                </anchor>
              </controlPr>
            </control>
          </mc:Choice>
        </mc:AlternateContent>
        <mc:AlternateContent xmlns:mc="http://schemas.openxmlformats.org/markup-compatibility/2006">
          <mc:Choice Requires="x14">
            <control shapeId="15383" r:id="rId25" name="Check Box 34">
              <controlPr defaultSize="0" autoFill="0" autoLine="0" autoPict="0">
                <anchor moveWithCells="1">
                  <from>
                    <xdr:col>3</xdr:col>
                    <xdr:colOff>123825</xdr:colOff>
                    <xdr:row>146</xdr:row>
                    <xdr:rowOff>161925</xdr:rowOff>
                  </from>
                  <to>
                    <xdr:col>3</xdr:col>
                    <xdr:colOff>428625</xdr:colOff>
                    <xdr:row>148</xdr:row>
                    <xdr:rowOff>19050</xdr:rowOff>
                  </to>
                </anchor>
              </controlPr>
            </control>
          </mc:Choice>
        </mc:AlternateContent>
        <mc:AlternateContent xmlns:mc="http://schemas.openxmlformats.org/markup-compatibility/2006">
          <mc:Choice Requires="x14">
            <control shapeId="15384" r:id="rId26" name="Check Box 45">
              <controlPr defaultSize="0" autoFill="0" autoLine="0" autoPict="0">
                <anchor moveWithCells="1">
                  <from>
                    <xdr:col>2</xdr:col>
                    <xdr:colOff>0</xdr:colOff>
                    <xdr:row>26</xdr:row>
                    <xdr:rowOff>171450</xdr:rowOff>
                  </from>
                  <to>
                    <xdr:col>2</xdr:col>
                    <xdr:colOff>1133475</xdr:colOff>
                    <xdr:row>28</xdr:row>
                    <xdr:rowOff>28575</xdr:rowOff>
                  </to>
                </anchor>
              </controlPr>
            </control>
          </mc:Choice>
        </mc:AlternateContent>
        <mc:AlternateContent xmlns:mc="http://schemas.openxmlformats.org/markup-compatibility/2006">
          <mc:Choice Requires="x14">
            <control shapeId="15385" r:id="rId27" name="Check Box 46">
              <controlPr defaultSize="0" autoFill="0" autoLine="0" autoPict="0">
                <anchor moveWithCells="1">
                  <from>
                    <xdr:col>2</xdr:col>
                    <xdr:colOff>0</xdr:colOff>
                    <xdr:row>27</xdr:row>
                    <xdr:rowOff>171450</xdr:rowOff>
                  </from>
                  <to>
                    <xdr:col>2</xdr:col>
                    <xdr:colOff>1133475</xdr:colOff>
                    <xdr:row>29</xdr:row>
                    <xdr:rowOff>28575</xdr:rowOff>
                  </to>
                </anchor>
              </controlPr>
            </control>
          </mc:Choice>
        </mc:AlternateContent>
        <mc:AlternateContent xmlns:mc="http://schemas.openxmlformats.org/markup-compatibility/2006">
          <mc:Choice Requires="x14">
            <control shapeId="15386" r:id="rId28" name="Check Box 47">
              <controlPr defaultSize="0" autoFill="0" autoLine="0" autoPict="0">
                <anchor moveWithCells="1">
                  <from>
                    <xdr:col>2</xdr:col>
                    <xdr:colOff>0</xdr:colOff>
                    <xdr:row>28</xdr:row>
                    <xdr:rowOff>171450</xdr:rowOff>
                  </from>
                  <to>
                    <xdr:col>2</xdr:col>
                    <xdr:colOff>1133475</xdr:colOff>
                    <xdr:row>30</xdr:row>
                    <xdr:rowOff>28575</xdr:rowOff>
                  </to>
                </anchor>
              </controlPr>
            </control>
          </mc:Choice>
        </mc:AlternateContent>
        <mc:AlternateContent xmlns:mc="http://schemas.openxmlformats.org/markup-compatibility/2006">
          <mc:Choice Requires="x14">
            <control shapeId="15387" r:id="rId29" name="Check Box 48">
              <controlPr defaultSize="0" autoFill="0" autoLine="0" autoPict="0">
                <anchor moveWithCells="1">
                  <from>
                    <xdr:col>2</xdr:col>
                    <xdr:colOff>0</xdr:colOff>
                    <xdr:row>29</xdr:row>
                    <xdr:rowOff>171450</xdr:rowOff>
                  </from>
                  <to>
                    <xdr:col>2</xdr:col>
                    <xdr:colOff>1133475</xdr:colOff>
                    <xdr:row>31</xdr:row>
                    <xdr:rowOff>28575</xdr:rowOff>
                  </to>
                </anchor>
              </controlPr>
            </control>
          </mc:Choice>
        </mc:AlternateContent>
        <mc:AlternateContent xmlns:mc="http://schemas.openxmlformats.org/markup-compatibility/2006">
          <mc:Choice Requires="x14">
            <control shapeId="15388" r:id="rId30" name="Check Box 49">
              <controlPr defaultSize="0" autoFill="0" autoLine="0" autoPict="0">
                <anchor moveWithCells="1">
                  <from>
                    <xdr:col>2</xdr:col>
                    <xdr:colOff>0</xdr:colOff>
                    <xdr:row>30</xdr:row>
                    <xdr:rowOff>171450</xdr:rowOff>
                  </from>
                  <to>
                    <xdr:col>2</xdr:col>
                    <xdr:colOff>1133475</xdr:colOff>
                    <xdr:row>32</xdr:row>
                    <xdr:rowOff>28575</xdr:rowOff>
                  </to>
                </anchor>
              </controlPr>
            </control>
          </mc:Choice>
        </mc:AlternateContent>
        <mc:AlternateContent xmlns:mc="http://schemas.openxmlformats.org/markup-compatibility/2006">
          <mc:Choice Requires="x14">
            <control shapeId="15389" r:id="rId31" name="Check Box 50">
              <controlPr defaultSize="0" autoFill="0" autoLine="0" autoPict="0">
                <anchor moveWithCells="1">
                  <from>
                    <xdr:col>2</xdr:col>
                    <xdr:colOff>0</xdr:colOff>
                    <xdr:row>31</xdr:row>
                    <xdr:rowOff>180975</xdr:rowOff>
                  </from>
                  <to>
                    <xdr:col>2</xdr:col>
                    <xdr:colOff>1133475</xdr:colOff>
                    <xdr:row>33</xdr:row>
                    <xdr:rowOff>38100</xdr:rowOff>
                  </to>
                </anchor>
              </controlPr>
            </control>
          </mc:Choice>
        </mc:AlternateContent>
        <mc:AlternateContent xmlns:mc="http://schemas.openxmlformats.org/markup-compatibility/2006">
          <mc:Choice Requires="x14">
            <control shapeId="15390" r:id="rId32" name="Check Box 51">
              <controlPr defaultSize="0" autoFill="0" autoLine="0" autoPict="0">
                <anchor moveWithCells="1">
                  <from>
                    <xdr:col>2</xdr:col>
                    <xdr:colOff>0</xdr:colOff>
                    <xdr:row>32</xdr:row>
                    <xdr:rowOff>180975</xdr:rowOff>
                  </from>
                  <to>
                    <xdr:col>2</xdr:col>
                    <xdr:colOff>1143000</xdr:colOff>
                    <xdr:row>34</xdr:row>
                    <xdr:rowOff>38100</xdr:rowOff>
                  </to>
                </anchor>
              </controlPr>
            </control>
          </mc:Choice>
        </mc:AlternateContent>
        <mc:AlternateContent xmlns:mc="http://schemas.openxmlformats.org/markup-compatibility/2006">
          <mc:Choice Requires="x14">
            <control shapeId="15391" r:id="rId33" name="Check Box 52">
              <controlPr defaultSize="0" autoFill="0" autoLine="0" autoPict="0">
                <anchor moveWithCells="1">
                  <from>
                    <xdr:col>2</xdr:col>
                    <xdr:colOff>0</xdr:colOff>
                    <xdr:row>33</xdr:row>
                    <xdr:rowOff>180975</xdr:rowOff>
                  </from>
                  <to>
                    <xdr:col>2</xdr:col>
                    <xdr:colOff>1133475</xdr:colOff>
                    <xdr:row>35</xdr:row>
                    <xdr:rowOff>38100</xdr:rowOff>
                  </to>
                </anchor>
              </controlPr>
            </control>
          </mc:Choice>
        </mc:AlternateContent>
        <mc:AlternateContent xmlns:mc="http://schemas.openxmlformats.org/markup-compatibility/2006">
          <mc:Choice Requires="x14">
            <control shapeId="15392" r:id="rId34" name="Check Box 53">
              <controlPr defaultSize="0" autoFill="0" autoLine="0" autoPict="0">
                <anchor moveWithCells="1">
                  <from>
                    <xdr:col>2</xdr:col>
                    <xdr:colOff>0</xdr:colOff>
                    <xdr:row>34</xdr:row>
                    <xdr:rowOff>180975</xdr:rowOff>
                  </from>
                  <to>
                    <xdr:col>2</xdr:col>
                    <xdr:colOff>1133475</xdr:colOff>
                    <xdr:row>36</xdr:row>
                    <xdr:rowOff>38100</xdr:rowOff>
                  </to>
                </anchor>
              </controlPr>
            </control>
          </mc:Choice>
        </mc:AlternateContent>
        <mc:AlternateContent xmlns:mc="http://schemas.openxmlformats.org/markup-compatibility/2006">
          <mc:Choice Requires="x14">
            <control shapeId="15393" r:id="rId35" name="Check Box 54">
              <controlPr defaultSize="0" autoFill="0" autoLine="0" autoPict="0">
                <anchor moveWithCells="1">
                  <from>
                    <xdr:col>2</xdr:col>
                    <xdr:colOff>0</xdr:colOff>
                    <xdr:row>35</xdr:row>
                    <xdr:rowOff>180975</xdr:rowOff>
                  </from>
                  <to>
                    <xdr:col>2</xdr:col>
                    <xdr:colOff>1133475</xdr:colOff>
                    <xdr:row>37</xdr:row>
                    <xdr:rowOff>47625</xdr:rowOff>
                  </to>
                </anchor>
              </controlPr>
            </control>
          </mc:Choice>
        </mc:AlternateContent>
        <mc:AlternateContent xmlns:mc="http://schemas.openxmlformats.org/markup-compatibility/2006">
          <mc:Choice Requires="x14">
            <control shapeId="15394" r:id="rId36" name="Check Box 55">
              <controlPr defaultSize="0" autoFill="0" autoLine="0" autoPict="0">
                <anchor moveWithCells="1">
                  <from>
                    <xdr:col>2</xdr:col>
                    <xdr:colOff>0</xdr:colOff>
                    <xdr:row>36</xdr:row>
                    <xdr:rowOff>180975</xdr:rowOff>
                  </from>
                  <to>
                    <xdr:col>2</xdr:col>
                    <xdr:colOff>1133475</xdr:colOff>
                    <xdr:row>38</xdr:row>
                    <xdr:rowOff>47625</xdr:rowOff>
                  </to>
                </anchor>
              </controlPr>
            </control>
          </mc:Choice>
        </mc:AlternateContent>
        <mc:AlternateContent xmlns:mc="http://schemas.openxmlformats.org/markup-compatibility/2006">
          <mc:Choice Requires="x14">
            <control shapeId="15395" r:id="rId37" name="Check Box 56">
              <controlPr defaultSize="0" autoFill="0" autoLine="0" autoPict="0">
                <anchor moveWithCells="1">
                  <from>
                    <xdr:col>2</xdr:col>
                    <xdr:colOff>0</xdr:colOff>
                    <xdr:row>37</xdr:row>
                    <xdr:rowOff>180975</xdr:rowOff>
                  </from>
                  <to>
                    <xdr:col>2</xdr:col>
                    <xdr:colOff>1133475</xdr:colOff>
                    <xdr:row>39</xdr:row>
                    <xdr:rowOff>38100</xdr:rowOff>
                  </to>
                </anchor>
              </controlPr>
            </control>
          </mc:Choice>
        </mc:AlternateContent>
        <mc:AlternateContent xmlns:mc="http://schemas.openxmlformats.org/markup-compatibility/2006">
          <mc:Choice Requires="x14">
            <control shapeId="15397" r:id="rId38" name="Check Box 37">
              <controlPr defaultSize="0" autoFill="0" autoLine="0" autoPict="0">
                <anchor moveWithCells="1">
                  <from>
                    <xdr:col>2</xdr:col>
                    <xdr:colOff>0</xdr:colOff>
                    <xdr:row>25</xdr:row>
                    <xdr:rowOff>419100</xdr:rowOff>
                  </from>
                  <to>
                    <xdr:col>2</xdr:col>
                    <xdr:colOff>304800</xdr:colOff>
                    <xdr:row>27</xdr:row>
                    <xdr:rowOff>19050</xdr:rowOff>
                  </to>
                </anchor>
              </controlPr>
            </control>
          </mc:Choice>
        </mc:AlternateContent>
        <mc:AlternateContent xmlns:mc="http://schemas.openxmlformats.org/markup-compatibility/2006">
          <mc:Choice Requires="x14">
            <control shapeId="15399" r:id="rId39" name="Check Box 39">
              <controlPr defaultSize="0" autoFill="0" autoLine="0" autoPict="0">
                <anchor moveWithCells="1">
                  <from>
                    <xdr:col>2</xdr:col>
                    <xdr:colOff>0</xdr:colOff>
                    <xdr:row>23</xdr:row>
                    <xdr:rowOff>180975</xdr:rowOff>
                  </from>
                  <to>
                    <xdr:col>2</xdr:col>
                    <xdr:colOff>304800</xdr:colOff>
                    <xdr:row>25</xdr:row>
                    <xdr:rowOff>47625</xdr:rowOff>
                  </to>
                </anchor>
              </controlPr>
            </control>
          </mc:Choice>
        </mc:AlternateContent>
        <mc:AlternateContent xmlns:mc="http://schemas.openxmlformats.org/markup-compatibility/2006">
          <mc:Choice Requires="x14">
            <control shapeId="15400" r:id="rId40" name="Check Box 40">
              <controlPr defaultSize="0" autoFill="0" autoLine="0" autoPict="0">
                <anchor moveWithCells="1">
                  <from>
                    <xdr:col>6</xdr:col>
                    <xdr:colOff>523875</xdr:colOff>
                    <xdr:row>23</xdr:row>
                    <xdr:rowOff>180975</xdr:rowOff>
                  </from>
                  <to>
                    <xdr:col>6</xdr:col>
                    <xdr:colOff>828675</xdr:colOff>
                    <xdr:row>25</xdr:row>
                    <xdr:rowOff>19050</xdr:rowOff>
                  </to>
                </anchor>
              </controlPr>
            </control>
          </mc:Choice>
        </mc:AlternateContent>
        <mc:AlternateContent xmlns:mc="http://schemas.openxmlformats.org/markup-compatibility/2006">
          <mc:Choice Requires="x14">
            <control shapeId="15402" r:id="rId41" name="Check Box 42">
              <controlPr defaultSize="0" autoFill="0" autoLine="0" autoPict="0">
                <anchor moveWithCells="1">
                  <from>
                    <xdr:col>6</xdr:col>
                    <xdr:colOff>523875</xdr:colOff>
                    <xdr:row>26</xdr:row>
                    <xdr:rowOff>0</xdr:rowOff>
                  </from>
                  <to>
                    <xdr:col>6</xdr:col>
                    <xdr:colOff>828675</xdr:colOff>
                    <xdr:row>27</xdr:row>
                    <xdr:rowOff>38100</xdr:rowOff>
                  </to>
                </anchor>
              </controlPr>
            </control>
          </mc:Choice>
        </mc:AlternateContent>
        <mc:AlternateContent xmlns:mc="http://schemas.openxmlformats.org/markup-compatibility/2006">
          <mc:Choice Requires="x14">
            <control shapeId="15403" r:id="rId42" name="Check Box 43">
              <controlPr defaultSize="0" autoFill="0" autoLine="0" autoPict="0">
                <anchor moveWithCells="1">
                  <from>
                    <xdr:col>6</xdr:col>
                    <xdr:colOff>523875</xdr:colOff>
                    <xdr:row>26</xdr:row>
                    <xdr:rowOff>171450</xdr:rowOff>
                  </from>
                  <to>
                    <xdr:col>6</xdr:col>
                    <xdr:colOff>828675</xdr:colOff>
                    <xdr:row>28</xdr:row>
                    <xdr:rowOff>28575</xdr:rowOff>
                  </to>
                </anchor>
              </controlPr>
            </control>
          </mc:Choice>
        </mc:AlternateContent>
        <mc:AlternateContent xmlns:mc="http://schemas.openxmlformats.org/markup-compatibility/2006">
          <mc:Choice Requires="x14">
            <control shapeId="15404" r:id="rId43" name="Check Box 44">
              <controlPr defaultSize="0" autoFill="0" autoLine="0" autoPict="0">
                <anchor moveWithCells="1">
                  <from>
                    <xdr:col>6</xdr:col>
                    <xdr:colOff>523875</xdr:colOff>
                    <xdr:row>27</xdr:row>
                    <xdr:rowOff>152400</xdr:rowOff>
                  </from>
                  <to>
                    <xdr:col>6</xdr:col>
                    <xdr:colOff>828675</xdr:colOff>
                    <xdr:row>29</xdr:row>
                    <xdr:rowOff>9525</xdr:rowOff>
                  </to>
                </anchor>
              </controlPr>
            </control>
          </mc:Choice>
        </mc:AlternateContent>
        <mc:AlternateContent xmlns:mc="http://schemas.openxmlformats.org/markup-compatibility/2006">
          <mc:Choice Requires="x14">
            <control shapeId="15405" r:id="rId44" name="Check Box 45">
              <controlPr defaultSize="0" autoFill="0" autoLine="0" autoPict="0">
                <anchor moveWithCells="1">
                  <from>
                    <xdr:col>6</xdr:col>
                    <xdr:colOff>523875</xdr:colOff>
                    <xdr:row>28</xdr:row>
                    <xdr:rowOff>152400</xdr:rowOff>
                  </from>
                  <to>
                    <xdr:col>6</xdr:col>
                    <xdr:colOff>828675</xdr:colOff>
                    <xdr:row>30</xdr:row>
                    <xdr:rowOff>9525</xdr:rowOff>
                  </to>
                </anchor>
              </controlPr>
            </control>
          </mc:Choice>
        </mc:AlternateContent>
        <mc:AlternateContent xmlns:mc="http://schemas.openxmlformats.org/markup-compatibility/2006">
          <mc:Choice Requires="x14">
            <control shapeId="15407" r:id="rId45" name="Casilla 47">
              <controlPr defaultSize="0" autoFill="0" autoLine="0" autoPict="0">
                <anchor moveWithCells="1">
                  <from>
                    <xdr:col>2</xdr:col>
                    <xdr:colOff>0</xdr:colOff>
                    <xdr:row>25</xdr:row>
                    <xdr:rowOff>85725</xdr:rowOff>
                  </from>
                  <to>
                    <xdr:col>2</xdr:col>
                    <xdr:colOff>304800</xdr:colOff>
                    <xdr:row>26</xdr:row>
                    <xdr:rowOff>0</xdr:rowOff>
                  </to>
                </anchor>
              </controlPr>
            </control>
          </mc:Choice>
        </mc:AlternateContent>
        <mc:AlternateContent xmlns:mc="http://schemas.openxmlformats.org/markup-compatibility/2006">
          <mc:Choice Requires="x14">
            <control shapeId="15409" r:id="rId46" name="Casilla 49">
              <controlPr defaultSize="0" autoFill="0" autoLine="0" autoPict="0">
                <anchor moveWithCells="1">
                  <from>
                    <xdr:col>6</xdr:col>
                    <xdr:colOff>523875</xdr:colOff>
                    <xdr:row>25</xdr:row>
                    <xdr:rowOff>104775</xdr:rowOff>
                  </from>
                  <to>
                    <xdr:col>6</xdr:col>
                    <xdr:colOff>828675</xdr:colOff>
                    <xdr:row>26</xdr:row>
                    <xdr:rowOff>0</xdr:rowOff>
                  </to>
                </anchor>
              </controlPr>
            </control>
          </mc:Choice>
        </mc:AlternateContent>
        <mc:AlternateContent xmlns:mc="http://schemas.openxmlformats.org/markup-compatibility/2006">
          <mc:Choice Requires="x14">
            <control shapeId="15411" r:id="rId47" name="Lista desplegable 51">
              <controlPr defaultSize="0" autoLine="0" autoPict="0">
                <anchor moveWithCells="1">
                  <from>
                    <xdr:col>2</xdr:col>
                    <xdr:colOff>3771900</xdr:colOff>
                    <xdr:row>15</xdr:row>
                    <xdr:rowOff>19050</xdr:rowOff>
                  </from>
                  <to>
                    <xdr:col>3</xdr:col>
                    <xdr:colOff>895350</xdr:colOff>
                    <xdr:row>16</xdr:row>
                    <xdr:rowOff>38100</xdr:rowOff>
                  </to>
                </anchor>
              </controlPr>
            </control>
          </mc:Choice>
        </mc:AlternateContent>
        <mc:AlternateContent xmlns:mc="http://schemas.openxmlformats.org/markup-compatibility/2006">
          <mc:Choice Requires="x14">
            <control shapeId="15412" r:id="rId48" name="Check Box 52">
              <controlPr defaultSize="0" autoFill="0" autoLine="0" autoPict="0">
                <anchor moveWithCells="1">
                  <from>
                    <xdr:col>3</xdr:col>
                    <xdr:colOff>123825</xdr:colOff>
                    <xdr:row>148</xdr:row>
                    <xdr:rowOff>171450</xdr:rowOff>
                  </from>
                  <to>
                    <xdr:col>3</xdr:col>
                    <xdr:colOff>428625</xdr:colOff>
                    <xdr:row>150</xdr:row>
                    <xdr:rowOff>28575</xdr:rowOff>
                  </to>
                </anchor>
              </controlPr>
            </control>
          </mc:Choice>
        </mc:AlternateContent>
        <mc:AlternateContent xmlns:mc="http://schemas.openxmlformats.org/markup-compatibility/2006">
          <mc:Choice Requires="x14">
            <control shapeId="15415" r:id="rId49" name="Check Box 55">
              <controlPr defaultSize="0" autoFill="0" autoLine="0" autoPict="0">
                <anchor moveWithCells="1">
                  <from>
                    <xdr:col>3</xdr:col>
                    <xdr:colOff>123825</xdr:colOff>
                    <xdr:row>54</xdr:row>
                    <xdr:rowOff>0</xdr:rowOff>
                  </from>
                  <to>
                    <xdr:col>4</xdr:col>
                    <xdr:colOff>123825</xdr:colOff>
                    <xdr:row>55</xdr:row>
                    <xdr:rowOff>28575</xdr:rowOff>
                  </to>
                </anchor>
              </controlPr>
            </control>
          </mc:Choice>
        </mc:AlternateContent>
        <mc:AlternateContent xmlns:mc="http://schemas.openxmlformats.org/markup-compatibility/2006">
          <mc:Choice Requires="x14">
            <control shapeId="15416" r:id="rId50" name="Check Box 56">
              <controlPr defaultSize="0" autoFill="0" autoLine="0" autoPict="0">
                <anchor moveWithCells="1">
                  <from>
                    <xdr:col>3</xdr:col>
                    <xdr:colOff>123825</xdr:colOff>
                    <xdr:row>55</xdr:row>
                    <xdr:rowOff>0</xdr:rowOff>
                  </from>
                  <to>
                    <xdr:col>4</xdr:col>
                    <xdr:colOff>123825</xdr:colOff>
                    <xdr:row>56</xdr:row>
                    <xdr:rowOff>28575</xdr:rowOff>
                  </to>
                </anchor>
              </controlPr>
            </control>
          </mc:Choice>
        </mc:AlternateContent>
        <mc:AlternateContent xmlns:mc="http://schemas.openxmlformats.org/markup-compatibility/2006">
          <mc:Choice Requires="x14">
            <control shapeId="15417" r:id="rId51" name="Drop Down 57">
              <controlPr defaultSize="0" autoLine="0" autoPict="0">
                <anchor moveWithCells="1">
                  <from>
                    <xdr:col>2</xdr:col>
                    <xdr:colOff>142875</xdr:colOff>
                    <xdr:row>76</xdr:row>
                    <xdr:rowOff>161925</xdr:rowOff>
                  </from>
                  <to>
                    <xdr:col>2</xdr:col>
                    <xdr:colOff>962025</xdr:colOff>
                    <xdr:row>77</xdr:row>
                    <xdr:rowOff>171450</xdr:rowOff>
                  </to>
                </anchor>
              </controlPr>
            </control>
          </mc:Choice>
        </mc:AlternateContent>
        <mc:AlternateContent xmlns:mc="http://schemas.openxmlformats.org/markup-compatibility/2006">
          <mc:Choice Requires="x14">
            <control shapeId="15418" r:id="rId52" name="Drop Down 58">
              <controlPr defaultSize="0" autoLine="0" autoPict="0">
                <anchor moveWithCells="1">
                  <from>
                    <xdr:col>3</xdr:col>
                    <xdr:colOff>133350</xdr:colOff>
                    <xdr:row>98</xdr:row>
                    <xdr:rowOff>9525</xdr:rowOff>
                  </from>
                  <to>
                    <xdr:col>3</xdr:col>
                    <xdr:colOff>952500</xdr:colOff>
                    <xdr:row>99</xdr:row>
                    <xdr:rowOff>19050</xdr:rowOff>
                  </to>
                </anchor>
              </controlPr>
            </control>
          </mc:Choice>
        </mc:AlternateContent>
        <mc:AlternateContent xmlns:mc="http://schemas.openxmlformats.org/markup-compatibility/2006">
          <mc:Choice Requires="x14">
            <control shapeId="15419" r:id="rId53" name="Drop Down 59">
              <controlPr defaultSize="0" autoLine="0" autoPict="0">
                <anchor moveWithCells="1">
                  <from>
                    <xdr:col>2</xdr:col>
                    <xdr:colOff>133350</xdr:colOff>
                    <xdr:row>64</xdr:row>
                    <xdr:rowOff>0</xdr:rowOff>
                  </from>
                  <to>
                    <xdr:col>2</xdr:col>
                    <xdr:colOff>952500</xdr:colOff>
                    <xdr:row>65</xdr:row>
                    <xdr:rowOff>9525</xdr:rowOff>
                  </to>
                </anchor>
              </controlPr>
            </control>
          </mc:Choice>
        </mc:AlternateContent>
        <mc:AlternateContent xmlns:mc="http://schemas.openxmlformats.org/markup-compatibility/2006">
          <mc:Choice Requires="x14">
            <control shapeId="15420" r:id="rId54" name="Drop Down 60">
              <controlPr defaultSize="0" autoLine="0" autoPict="0">
                <anchor moveWithCells="1">
                  <from>
                    <xdr:col>2</xdr:col>
                    <xdr:colOff>133350</xdr:colOff>
                    <xdr:row>46</xdr:row>
                    <xdr:rowOff>0</xdr:rowOff>
                  </from>
                  <to>
                    <xdr:col>2</xdr:col>
                    <xdr:colOff>952500</xdr:colOff>
                    <xdr:row>47</xdr:row>
                    <xdr:rowOff>9525</xdr:rowOff>
                  </to>
                </anchor>
              </controlPr>
            </control>
          </mc:Choice>
        </mc:AlternateContent>
        <mc:AlternateContent xmlns:mc="http://schemas.openxmlformats.org/markup-compatibility/2006">
          <mc:Choice Requires="x14">
            <control shapeId="15421" r:id="rId55" name="Drop Down 61">
              <controlPr defaultSize="0" autoLine="0" autoPict="0">
                <anchor moveWithCells="1">
                  <from>
                    <xdr:col>2</xdr:col>
                    <xdr:colOff>133350</xdr:colOff>
                    <xdr:row>133</xdr:row>
                    <xdr:rowOff>0</xdr:rowOff>
                  </from>
                  <to>
                    <xdr:col>2</xdr:col>
                    <xdr:colOff>952500</xdr:colOff>
                    <xdr:row>134</xdr:row>
                    <xdr:rowOff>9525</xdr:rowOff>
                  </to>
                </anchor>
              </controlPr>
            </control>
          </mc:Choice>
        </mc:AlternateContent>
        <mc:AlternateContent xmlns:mc="http://schemas.openxmlformats.org/markup-compatibility/2006">
          <mc:Choice Requires="x14">
            <control shapeId="15423" r:id="rId56" name="Drop Down 13">
              <controlPr defaultSize="0" autoLine="0" autoPict="0">
                <anchor moveWithCells="1">
                  <from>
                    <xdr:col>3</xdr:col>
                    <xdr:colOff>161925</xdr:colOff>
                    <xdr:row>123</xdr:row>
                    <xdr:rowOff>180975</xdr:rowOff>
                  </from>
                  <to>
                    <xdr:col>3</xdr:col>
                    <xdr:colOff>981075</xdr:colOff>
                    <xdr:row>125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5B5B"/>
  </sheetPr>
  <dimension ref="A1:U8225"/>
  <sheetViews>
    <sheetView workbookViewId="0">
      <selection activeCell="B8" sqref="B8:C8"/>
    </sheetView>
  </sheetViews>
  <sheetFormatPr baseColWidth="10" defaultColWidth="9" defaultRowHeight="12.75" x14ac:dyDescent="0.2"/>
  <cols>
    <col min="1" max="1" width="6" style="135" customWidth="1"/>
    <col min="2" max="2" width="49.5" style="113" bestFit="1" customWidth="1"/>
    <col min="3" max="3" width="22.5" style="133" customWidth="1"/>
    <col min="4" max="4" width="21.125" style="133" customWidth="1"/>
    <col min="5" max="5" width="25.375" style="133" customWidth="1"/>
    <col min="6" max="6" width="28.75" style="133" customWidth="1"/>
    <col min="7" max="7" width="19.625" style="133" customWidth="1"/>
    <col min="8" max="8" width="18.375" style="133" customWidth="1"/>
    <col min="9" max="9" width="17.625" style="133" customWidth="1"/>
    <col min="10" max="10" width="15.25" style="133" customWidth="1"/>
    <col min="11" max="11" width="10.875" style="133" customWidth="1"/>
    <col min="12" max="12" width="17" style="133" customWidth="1"/>
    <col min="13" max="13" width="18.375" style="133" customWidth="1"/>
    <col min="14" max="14" width="7" style="133" customWidth="1"/>
    <col min="15" max="15" width="12.75" style="112" customWidth="1"/>
    <col min="16" max="17" width="9" style="113"/>
    <col min="18" max="18" width="12.25" style="113" customWidth="1"/>
    <col min="19" max="19" width="10.25" style="113" customWidth="1"/>
    <col min="20" max="20" width="11.75" style="113" customWidth="1"/>
    <col min="21" max="16384" width="9" style="113"/>
  </cols>
  <sheetData>
    <row r="1" spans="1:16" ht="36" customHeight="1" thickBot="1" x14ac:dyDescent="0.25">
      <c r="A1" s="110"/>
      <c r="B1" s="111" t="s">
        <v>272</v>
      </c>
      <c r="C1" s="102"/>
      <c r="D1" s="102"/>
      <c r="E1" s="102"/>
      <c r="F1" s="102"/>
      <c r="G1" s="102"/>
      <c r="H1" s="102"/>
      <c r="I1" s="102"/>
      <c r="J1" s="102"/>
      <c r="K1" s="102"/>
      <c r="L1" s="102"/>
      <c r="M1" s="102"/>
      <c r="N1" s="102"/>
    </row>
    <row r="2" spans="1:16" ht="15" customHeight="1" x14ac:dyDescent="0.2">
      <c r="A2" s="94"/>
      <c r="B2" s="399" t="s">
        <v>473</v>
      </c>
      <c r="C2" s="400"/>
      <c r="D2" s="400"/>
      <c r="E2" s="400"/>
      <c r="F2" s="400"/>
      <c r="G2" s="400"/>
      <c r="H2" s="400"/>
      <c r="I2" s="401"/>
      <c r="J2" s="102"/>
      <c r="K2" s="102"/>
      <c r="L2" s="102"/>
      <c r="M2" s="102"/>
      <c r="N2" s="102"/>
    </row>
    <row r="3" spans="1:16" ht="15" customHeight="1" thickBot="1" x14ac:dyDescent="0.25">
      <c r="A3" s="94"/>
      <c r="B3" s="402"/>
      <c r="C3" s="403"/>
      <c r="D3" s="403"/>
      <c r="E3" s="403"/>
      <c r="F3" s="403"/>
      <c r="G3" s="403"/>
      <c r="H3" s="403"/>
      <c r="I3" s="404"/>
      <c r="J3" s="102"/>
      <c r="K3" s="102"/>
      <c r="L3" s="102"/>
      <c r="M3" s="102"/>
      <c r="N3" s="102"/>
    </row>
    <row r="4" spans="1:16" ht="67.5" customHeight="1" thickBot="1" x14ac:dyDescent="0.25">
      <c r="A4" s="94"/>
      <c r="B4" s="405" t="s">
        <v>454</v>
      </c>
      <c r="C4" s="406"/>
      <c r="D4" s="406"/>
      <c r="E4" s="406"/>
      <c r="F4" s="406"/>
      <c r="G4" s="406"/>
      <c r="H4" s="406"/>
      <c r="I4" s="407"/>
      <c r="J4" s="102"/>
      <c r="K4" s="102"/>
      <c r="L4" s="102"/>
      <c r="M4" s="102"/>
      <c r="N4" s="102"/>
    </row>
    <row r="5" spans="1:16" ht="36" customHeight="1" thickBot="1" x14ac:dyDescent="0.25">
      <c r="A5" s="94"/>
      <c r="B5" s="114"/>
      <c r="C5" s="102"/>
      <c r="D5" s="102"/>
      <c r="E5" s="102"/>
      <c r="F5" s="102"/>
      <c r="G5" s="102"/>
      <c r="H5" s="102"/>
      <c r="I5" s="102"/>
      <c r="J5" s="102"/>
      <c r="K5" s="102"/>
      <c r="L5" s="102"/>
      <c r="M5" s="102"/>
      <c r="N5" s="102"/>
    </row>
    <row r="6" spans="1:16" ht="36.75" customHeight="1" thickBot="1" x14ac:dyDescent="0.25">
      <c r="A6" s="104"/>
      <c r="B6" s="408" t="s">
        <v>469</v>
      </c>
      <c r="C6" s="409"/>
      <c r="D6" s="409"/>
      <c r="E6" s="409"/>
      <c r="F6" s="409"/>
      <c r="G6" s="409"/>
      <c r="H6" s="409"/>
      <c r="I6" s="410"/>
      <c r="J6" s="102"/>
      <c r="K6" s="102"/>
      <c r="L6" s="102"/>
      <c r="M6" s="102"/>
      <c r="N6" s="102"/>
    </row>
    <row r="7" spans="1:16" ht="38.25" customHeight="1" thickBot="1" x14ac:dyDescent="0.25">
      <c r="A7" s="94"/>
      <c r="B7" s="183"/>
      <c r="C7" s="266"/>
      <c r="D7" s="183"/>
      <c r="E7" s="183"/>
      <c r="F7" s="183"/>
      <c r="G7" s="183"/>
      <c r="H7" s="183"/>
      <c r="I7" s="183"/>
      <c r="J7" s="102"/>
      <c r="K7" s="102"/>
      <c r="L7" s="102"/>
      <c r="M7" s="102"/>
      <c r="N7" s="102"/>
      <c r="O7" s="113"/>
    </row>
    <row r="8" spans="1:16" ht="22.5" customHeight="1" thickBot="1" x14ac:dyDescent="0.25">
      <c r="A8" s="94"/>
      <c r="B8" s="136" t="s">
        <v>466</v>
      </c>
      <c r="C8" s="267"/>
      <c r="D8" s="183"/>
      <c r="E8" s="183"/>
      <c r="F8" s="183"/>
      <c r="G8" s="183"/>
      <c r="H8" s="183"/>
      <c r="I8" s="183"/>
      <c r="J8" s="102"/>
      <c r="K8" s="102"/>
      <c r="L8" s="102"/>
      <c r="M8" s="102"/>
      <c r="N8" s="102"/>
      <c r="O8" s="113"/>
    </row>
    <row r="9" spans="1:16" ht="24" customHeight="1" thickBot="1" x14ac:dyDescent="0.25">
      <c r="A9" s="94"/>
      <c r="B9" s="183"/>
      <c r="C9" s="184"/>
      <c r="D9" s="266"/>
      <c r="E9" s="266"/>
      <c r="F9" s="266"/>
      <c r="G9" s="266"/>
      <c r="H9" s="266"/>
      <c r="I9" s="266"/>
      <c r="J9" s="102"/>
      <c r="K9" s="102"/>
      <c r="L9" s="102"/>
      <c r="M9" s="102"/>
      <c r="N9" s="102"/>
      <c r="O9" s="113"/>
    </row>
    <row r="10" spans="1:16" ht="24" customHeight="1" thickBot="1" x14ac:dyDescent="0.25">
      <c r="A10" s="104"/>
      <c r="B10" s="115"/>
      <c r="C10" s="395" t="s">
        <v>367</v>
      </c>
      <c r="D10" s="398"/>
      <c r="E10" s="398"/>
      <c r="F10" s="398"/>
      <c r="G10" s="398"/>
      <c r="H10" s="398"/>
      <c r="I10" s="398"/>
      <c r="J10" s="411"/>
      <c r="K10" s="102"/>
      <c r="L10" s="102"/>
      <c r="M10" s="102"/>
      <c r="N10" s="102"/>
    </row>
    <row r="11" spans="1:16" ht="33.75" customHeight="1" thickBot="1" x14ac:dyDescent="0.25">
      <c r="A11" s="104"/>
      <c r="B11" s="102"/>
      <c r="C11" s="116" t="s">
        <v>273</v>
      </c>
      <c r="D11" s="117" t="s">
        <v>274</v>
      </c>
      <c r="E11" s="117" t="s">
        <v>73</v>
      </c>
      <c r="F11" s="117" t="s">
        <v>275</v>
      </c>
      <c r="G11" s="117" t="s">
        <v>276</v>
      </c>
      <c r="H11" s="117" t="s">
        <v>44</v>
      </c>
      <c r="I11" s="118" t="s">
        <v>45</v>
      </c>
      <c r="J11" s="119" t="s">
        <v>277</v>
      </c>
      <c r="K11" s="102"/>
      <c r="L11" s="102"/>
      <c r="M11" s="102"/>
      <c r="N11" s="102"/>
      <c r="O11" s="113"/>
    </row>
    <row r="12" spans="1:16" ht="22.5" customHeight="1" thickBot="1" x14ac:dyDescent="0.25">
      <c r="A12" s="94"/>
      <c r="B12" s="136" t="s">
        <v>467</v>
      </c>
      <c r="C12" s="24"/>
      <c r="D12" s="109"/>
      <c r="E12" s="109"/>
      <c r="F12" s="109"/>
      <c r="G12" s="109"/>
      <c r="H12" s="109"/>
      <c r="I12" s="108"/>
      <c r="J12" s="25"/>
      <c r="K12" s="102"/>
      <c r="L12" s="102"/>
      <c r="M12" s="102"/>
      <c r="N12" s="102"/>
      <c r="O12" s="113"/>
    </row>
    <row r="13" spans="1:16" ht="21.75" customHeight="1" thickBot="1" x14ac:dyDescent="0.25">
      <c r="A13" s="94"/>
      <c r="B13" s="120"/>
      <c r="C13" s="121"/>
      <c r="D13" s="121"/>
      <c r="E13" s="121"/>
      <c r="F13" s="121"/>
      <c r="G13" s="121"/>
      <c r="H13" s="121"/>
      <c r="I13" s="121"/>
      <c r="J13" s="121"/>
      <c r="K13" s="102"/>
      <c r="L13" s="102"/>
      <c r="M13" s="102"/>
      <c r="N13" s="102"/>
      <c r="O13" s="113"/>
    </row>
    <row r="14" spans="1:16" ht="45" customHeight="1" thickBot="1" x14ac:dyDescent="0.25">
      <c r="A14" s="104"/>
      <c r="B14" s="120"/>
      <c r="C14" s="395" t="s">
        <v>278</v>
      </c>
      <c r="D14" s="396"/>
      <c r="E14" s="396"/>
      <c r="F14" s="396"/>
      <c r="G14" s="396"/>
      <c r="H14" s="396"/>
      <c r="I14" s="397"/>
      <c r="J14" s="122"/>
      <c r="K14" s="102"/>
      <c r="L14" s="102"/>
      <c r="M14" s="102"/>
      <c r="N14" s="102"/>
      <c r="O14" s="113"/>
    </row>
    <row r="15" spans="1:16" ht="45" customHeight="1" thickBot="1" x14ac:dyDescent="0.25">
      <c r="A15" s="94"/>
      <c r="B15" s="120"/>
      <c r="C15" s="123" t="s">
        <v>176</v>
      </c>
      <c r="D15" s="123" t="s">
        <v>177</v>
      </c>
      <c r="E15" s="123" t="s">
        <v>368</v>
      </c>
      <c r="F15" s="123" t="s">
        <v>455</v>
      </c>
      <c r="G15" s="123" t="s">
        <v>178</v>
      </c>
      <c r="H15" s="123" t="s">
        <v>179</v>
      </c>
      <c r="I15" s="123" t="s">
        <v>180</v>
      </c>
      <c r="J15" s="179" t="s">
        <v>279</v>
      </c>
      <c r="K15" s="193" t="s">
        <v>290</v>
      </c>
      <c r="L15" s="122"/>
      <c r="M15" s="102"/>
      <c r="N15" s="102"/>
      <c r="O15" s="102"/>
      <c r="P15" s="102"/>
    </row>
    <row r="16" spans="1:16" ht="21" customHeight="1" thickBot="1" x14ac:dyDescent="0.25">
      <c r="A16" s="94"/>
      <c r="B16" s="273" t="s">
        <v>281</v>
      </c>
      <c r="C16" s="69"/>
      <c r="D16" s="70"/>
      <c r="E16" s="70"/>
      <c r="F16" s="70"/>
      <c r="G16" s="70"/>
      <c r="H16" s="70"/>
      <c r="I16" s="70"/>
      <c r="J16" s="180"/>
      <c r="K16" s="71"/>
      <c r="L16" s="121"/>
      <c r="M16" s="102"/>
      <c r="N16" s="102"/>
      <c r="O16" s="102"/>
      <c r="P16" s="102"/>
    </row>
    <row r="17" spans="1:21" ht="16.5" customHeight="1" thickBot="1" x14ac:dyDescent="0.25">
      <c r="A17" s="94"/>
      <c r="B17" s="288" t="s">
        <v>470</v>
      </c>
      <c r="C17" s="69"/>
      <c r="D17" s="70"/>
      <c r="E17" s="70"/>
      <c r="F17" s="70"/>
      <c r="G17" s="70"/>
      <c r="H17" s="70"/>
      <c r="I17" s="70"/>
      <c r="J17" s="180"/>
      <c r="K17" s="71"/>
      <c r="L17" s="121"/>
      <c r="M17" s="102"/>
      <c r="N17" s="102"/>
      <c r="O17" s="102"/>
      <c r="P17" s="102"/>
    </row>
    <row r="18" spans="1:21" ht="24.75" customHeight="1" x14ac:dyDescent="0.2">
      <c r="A18" s="94"/>
      <c r="B18" s="102"/>
      <c r="C18" s="102"/>
      <c r="D18" s="102"/>
      <c r="E18" s="102"/>
      <c r="F18" s="102"/>
      <c r="G18" s="102"/>
      <c r="H18" s="102"/>
      <c r="I18" s="102"/>
      <c r="J18" s="102"/>
      <c r="K18" s="102"/>
      <c r="L18" s="102"/>
      <c r="M18" s="102"/>
      <c r="N18" s="102"/>
      <c r="O18" s="113"/>
    </row>
    <row r="19" spans="1:21" ht="24" customHeight="1" x14ac:dyDescent="0.2">
      <c r="A19" s="104"/>
      <c r="B19" s="102"/>
      <c r="C19" s="102"/>
      <c r="D19" s="102"/>
      <c r="E19" s="102"/>
      <c r="F19" s="102"/>
      <c r="G19" s="102"/>
      <c r="H19" s="102"/>
      <c r="I19" s="102"/>
      <c r="J19" s="102"/>
      <c r="K19" s="102"/>
      <c r="L19" s="102"/>
      <c r="M19" s="102"/>
      <c r="N19" s="102"/>
      <c r="O19" s="113"/>
    </row>
    <row r="20" spans="1:21" ht="24" customHeight="1" thickBot="1" x14ac:dyDescent="0.25">
      <c r="A20" s="94"/>
      <c r="B20" s="111" t="s">
        <v>283</v>
      </c>
      <c r="C20" s="102"/>
      <c r="D20" s="102"/>
      <c r="E20" s="102"/>
      <c r="F20" s="102"/>
      <c r="G20" s="102"/>
      <c r="H20" s="102"/>
      <c r="I20" s="102"/>
      <c r="J20" s="102"/>
      <c r="K20" s="102"/>
      <c r="L20" s="102"/>
      <c r="M20" s="102"/>
      <c r="N20" s="102"/>
      <c r="O20" s="124"/>
      <c r="P20" s="124"/>
      <c r="Q20" s="124"/>
      <c r="R20" s="124"/>
      <c r="S20" s="124"/>
      <c r="T20" s="124"/>
      <c r="U20" s="124"/>
    </row>
    <row r="21" spans="1:21" ht="30" customHeight="1" thickBot="1" x14ac:dyDescent="0.25">
      <c r="A21" s="94"/>
      <c r="B21" s="137" t="s">
        <v>282</v>
      </c>
      <c r="C21" s="115"/>
      <c r="D21" s="115"/>
      <c r="E21" s="115"/>
      <c r="F21" s="115"/>
      <c r="G21" s="115"/>
      <c r="H21" s="74"/>
      <c r="I21" s="74"/>
      <c r="J21" s="74"/>
      <c r="K21" s="74"/>
      <c r="L21" s="102"/>
      <c r="M21" s="102"/>
      <c r="N21" s="102"/>
    </row>
    <row r="22" spans="1:21" ht="36" customHeight="1" thickBot="1" x14ac:dyDescent="0.25">
      <c r="A22" s="104"/>
      <c r="B22" s="395" t="s">
        <v>459</v>
      </c>
      <c r="C22" s="398"/>
      <c r="D22" s="398"/>
      <c r="E22" s="398"/>
      <c r="F22" s="398"/>
      <c r="G22" s="398"/>
      <c r="H22" s="74"/>
      <c r="I22" s="74"/>
      <c r="J22" s="74"/>
      <c r="K22" s="74"/>
      <c r="L22" s="125"/>
      <c r="M22" s="102"/>
      <c r="N22" s="102"/>
    </row>
    <row r="23" spans="1:21" ht="15" thickBot="1" x14ac:dyDescent="0.25">
      <c r="A23" s="94"/>
      <c r="B23" s="102"/>
      <c r="C23" s="102"/>
      <c r="D23" s="102"/>
      <c r="E23" s="102"/>
      <c r="F23" s="102"/>
      <c r="G23" s="102"/>
      <c r="H23" s="74"/>
      <c r="I23" s="74"/>
      <c r="J23" s="74"/>
      <c r="K23" s="74"/>
      <c r="L23" s="102"/>
      <c r="M23" s="102"/>
      <c r="N23" s="102"/>
    </row>
    <row r="24" spans="1:21" s="142" customFormat="1" ht="15" thickBot="1" x14ac:dyDescent="0.25">
      <c r="A24" s="74"/>
      <c r="B24" s="384" t="s">
        <v>189</v>
      </c>
      <c r="C24" s="385"/>
      <c r="D24" s="384" t="s">
        <v>190</v>
      </c>
      <c r="E24" s="386"/>
      <c r="F24" s="386"/>
      <c r="G24" s="385"/>
      <c r="H24" s="74"/>
      <c r="I24" s="74"/>
      <c r="J24" s="74"/>
      <c r="K24" s="74"/>
    </row>
    <row r="25" spans="1:21" s="142" customFormat="1" ht="15" thickBot="1" x14ac:dyDescent="0.25">
      <c r="A25" s="74"/>
      <c r="B25" s="362" t="s">
        <v>470</v>
      </c>
      <c r="C25" s="388"/>
      <c r="D25" s="388"/>
      <c r="E25" s="388"/>
      <c r="F25" s="388"/>
      <c r="G25" s="363"/>
      <c r="H25" s="74"/>
    </row>
    <row r="26" spans="1:21" s="142" customFormat="1" ht="15" customHeight="1" x14ac:dyDescent="0.2">
      <c r="A26" s="74"/>
      <c r="B26" s="143" t="s">
        <v>191</v>
      </c>
      <c r="C26" s="190"/>
      <c r="D26" s="74" t="s">
        <v>192</v>
      </c>
      <c r="E26" s="74"/>
      <c r="F26" s="190"/>
      <c r="G26" s="144"/>
      <c r="H26" s="74"/>
    </row>
    <row r="27" spans="1:21" s="142" customFormat="1" ht="28.5" x14ac:dyDescent="0.2">
      <c r="A27" s="74"/>
      <c r="B27" s="162" t="s">
        <v>193</v>
      </c>
      <c r="C27" s="188"/>
      <c r="D27" s="387" t="s">
        <v>194</v>
      </c>
      <c r="E27" s="387"/>
      <c r="F27" s="170"/>
      <c r="G27" s="144"/>
      <c r="H27" s="74"/>
    </row>
    <row r="28" spans="1:21" s="142" customFormat="1" ht="15" customHeight="1" x14ac:dyDescent="0.2">
      <c r="A28" s="74"/>
      <c r="B28" s="143" t="s">
        <v>195</v>
      </c>
      <c r="C28" s="189"/>
      <c r="D28" s="74" t="s">
        <v>196</v>
      </c>
      <c r="E28" s="74"/>
      <c r="F28" s="155"/>
      <c r="G28" s="144"/>
      <c r="H28" s="74"/>
    </row>
    <row r="29" spans="1:21" s="142" customFormat="1" ht="15" customHeight="1" x14ac:dyDescent="0.2">
      <c r="A29" s="74"/>
      <c r="B29" s="143" t="s">
        <v>197</v>
      </c>
      <c r="C29" s="188"/>
      <c r="D29" s="74" t="s">
        <v>198</v>
      </c>
      <c r="E29" s="74"/>
      <c r="F29" s="155"/>
      <c r="G29" s="144"/>
      <c r="H29" s="74"/>
    </row>
    <row r="30" spans="1:21" s="142" customFormat="1" ht="14.25" customHeight="1" x14ac:dyDescent="0.2">
      <c r="A30" s="74"/>
      <c r="B30" s="143" t="s">
        <v>199</v>
      </c>
      <c r="C30" s="188"/>
      <c r="D30" s="74" t="s">
        <v>200</v>
      </c>
      <c r="E30" s="74"/>
      <c r="F30" s="155"/>
      <c r="G30" s="144"/>
      <c r="H30" s="74"/>
    </row>
    <row r="31" spans="1:21" s="142" customFormat="1" ht="15" customHeight="1" x14ac:dyDescent="0.2">
      <c r="A31" s="74"/>
      <c r="B31" s="143" t="s">
        <v>4</v>
      </c>
      <c r="C31" s="188"/>
      <c r="D31" s="74" t="s">
        <v>201</v>
      </c>
      <c r="E31" s="74"/>
      <c r="F31" s="155"/>
      <c r="G31" s="144"/>
      <c r="H31" s="74"/>
    </row>
    <row r="32" spans="1:21" s="142" customFormat="1" ht="15" customHeight="1" x14ac:dyDescent="0.2">
      <c r="A32" s="74"/>
      <c r="B32" s="143" t="s">
        <v>202</v>
      </c>
      <c r="C32" s="188"/>
      <c r="D32" s="191" t="s">
        <v>289</v>
      </c>
      <c r="E32" s="191"/>
      <c r="F32" s="155"/>
      <c r="G32" s="144"/>
      <c r="H32" s="74"/>
    </row>
    <row r="33" spans="1:17" s="142" customFormat="1" ht="15" customHeight="1" x14ac:dyDescent="0.2">
      <c r="A33" s="74"/>
      <c r="B33" s="143" t="s">
        <v>204</v>
      </c>
      <c r="C33" s="155"/>
      <c r="D33" s="74"/>
      <c r="E33" s="74"/>
      <c r="F33" s="74"/>
      <c r="G33" s="144"/>
      <c r="H33" s="74"/>
    </row>
    <row r="34" spans="1:17" s="142" customFormat="1" ht="15" customHeight="1" x14ac:dyDescent="0.2">
      <c r="A34" s="74"/>
      <c r="B34" s="143" t="s">
        <v>205</v>
      </c>
      <c r="C34" s="155"/>
      <c r="D34" s="74"/>
      <c r="E34" s="74"/>
      <c r="F34" s="74"/>
      <c r="G34" s="144"/>
      <c r="H34" s="74"/>
    </row>
    <row r="35" spans="1:17" s="142" customFormat="1" ht="15" customHeight="1" x14ac:dyDescent="0.2">
      <c r="A35" s="74"/>
      <c r="B35" s="143" t="s">
        <v>206</v>
      </c>
      <c r="C35" s="155"/>
      <c r="D35" s="74"/>
      <c r="E35" s="74"/>
      <c r="F35" s="74"/>
      <c r="G35" s="144"/>
      <c r="H35" s="74"/>
    </row>
    <row r="36" spans="1:17" s="142" customFormat="1" ht="15" customHeight="1" x14ac:dyDescent="0.2">
      <c r="A36" s="74"/>
      <c r="B36" s="143" t="s">
        <v>207</v>
      </c>
      <c r="C36" s="155"/>
      <c r="D36" s="74"/>
      <c r="E36" s="74"/>
      <c r="F36" s="74"/>
      <c r="G36" s="144"/>
      <c r="H36" s="74"/>
    </row>
    <row r="37" spans="1:17" s="142" customFormat="1" ht="15" customHeight="1" x14ac:dyDescent="0.2">
      <c r="A37" s="74"/>
      <c r="B37" s="143" t="s">
        <v>489</v>
      </c>
      <c r="C37" s="155"/>
      <c r="D37" s="74"/>
      <c r="E37" s="74"/>
      <c r="F37" s="74"/>
      <c r="G37" s="144"/>
      <c r="H37" s="74"/>
    </row>
    <row r="38" spans="1:17" s="142" customFormat="1" ht="14.25" x14ac:dyDescent="0.2">
      <c r="A38" s="74"/>
      <c r="B38" s="143" t="s">
        <v>209</v>
      </c>
      <c r="C38" s="155"/>
      <c r="D38" s="74"/>
      <c r="E38" s="74"/>
      <c r="F38" s="74"/>
      <c r="G38" s="144"/>
      <c r="H38" s="74"/>
    </row>
    <row r="39" spans="1:17" s="142" customFormat="1" ht="15" customHeight="1" x14ac:dyDescent="0.2">
      <c r="A39" s="74"/>
      <c r="B39" s="143" t="s">
        <v>210</v>
      </c>
      <c r="C39" s="155"/>
      <c r="D39" s="74"/>
      <c r="E39" s="74"/>
      <c r="F39" s="74"/>
      <c r="G39" s="144"/>
      <c r="H39" s="74"/>
    </row>
    <row r="40" spans="1:17" s="142" customFormat="1" ht="15" customHeight="1" x14ac:dyDescent="0.2">
      <c r="A40" s="74"/>
      <c r="B40" s="143" t="s">
        <v>211</v>
      </c>
      <c r="C40" s="190"/>
      <c r="D40" s="74"/>
      <c r="E40" s="74"/>
      <c r="F40" s="74"/>
      <c r="G40" s="144"/>
      <c r="H40" s="74"/>
    </row>
    <row r="41" spans="1:17" s="142" customFormat="1" ht="17.25" customHeight="1" x14ac:dyDescent="0.2">
      <c r="A41" s="74"/>
      <c r="B41" s="192" t="s">
        <v>289</v>
      </c>
      <c r="C41" s="155"/>
      <c r="D41" s="74"/>
      <c r="E41" s="74"/>
      <c r="F41" s="74"/>
      <c r="G41" s="144"/>
      <c r="H41" s="74"/>
    </row>
    <row r="42" spans="1:17" s="142" customFormat="1" ht="13.5" customHeight="1" thickBot="1" x14ac:dyDescent="0.25">
      <c r="A42" s="74"/>
      <c r="B42" s="185"/>
      <c r="C42" s="186"/>
      <c r="D42" s="187"/>
      <c r="E42" s="177"/>
      <c r="F42" s="177"/>
      <c r="G42" s="178"/>
      <c r="H42" s="74"/>
    </row>
    <row r="43" spans="1:17" ht="13.5" thickBot="1" x14ac:dyDescent="0.25">
      <c r="A43" s="94"/>
      <c r="B43" s="102"/>
      <c r="C43" s="102"/>
      <c r="D43" s="102"/>
      <c r="E43" s="102"/>
      <c r="F43" s="102"/>
      <c r="G43" s="102"/>
      <c r="H43" s="102"/>
      <c r="I43" s="102"/>
      <c r="J43" s="102"/>
      <c r="K43" s="102"/>
      <c r="L43" s="102"/>
      <c r="M43" s="102"/>
      <c r="N43" s="102"/>
    </row>
    <row r="44" spans="1:17" ht="30.75" customHeight="1" thickBot="1" x14ac:dyDescent="0.25">
      <c r="A44" s="94"/>
      <c r="B44" s="137" t="s">
        <v>285</v>
      </c>
      <c r="C44" s="114"/>
      <c r="D44" s="115"/>
      <c r="E44" s="115"/>
      <c r="F44" s="115"/>
      <c r="G44" s="102"/>
      <c r="H44" s="102"/>
      <c r="I44" s="102"/>
      <c r="J44" s="102"/>
      <c r="K44" s="102"/>
      <c r="L44" s="102"/>
      <c r="M44" s="102"/>
      <c r="N44" s="128"/>
      <c r="P44" s="112"/>
      <c r="Q44" s="112"/>
    </row>
    <row r="45" spans="1:17" ht="27" customHeight="1" thickBot="1" x14ac:dyDescent="0.25">
      <c r="A45" s="94"/>
      <c r="B45" s="115"/>
      <c r="C45" s="395" t="s">
        <v>287</v>
      </c>
      <c r="D45" s="398"/>
      <c r="E45" s="398"/>
      <c r="F45" s="398"/>
      <c r="G45" s="411"/>
      <c r="N45" s="128"/>
      <c r="O45" s="113"/>
    </row>
    <row r="46" spans="1:17" ht="34.5" thickBot="1" x14ac:dyDescent="0.25">
      <c r="A46" s="104"/>
      <c r="B46" s="115"/>
      <c r="C46" s="129" t="s">
        <v>18</v>
      </c>
      <c r="D46" s="130" t="s">
        <v>286</v>
      </c>
      <c r="E46" s="130" t="s">
        <v>490</v>
      </c>
      <c r="F46" s="287" t="s">
        <v>496</v>
      </c>
      <c r="G46" s="287" t="s">
        <v>499</v>
      </c>
      <c r="H46" s="418" t="s">
        <v>288</v>
      </c>
      <c r="I46" s="419"/>
      <c r="O46" s="133"/>
      <c r="P46" s="128"/>
    </row>
    <row r="47" spans="1:17" ht="21.75" customHeight="1" thickBot="1" x14ac:dyDescent="0.25">
      <c r="A47" s="94"/>
      <c r="B47" s="136" t="s">
        <v>468</v>
      </c>
      <c r="C47" s="24"/>
      <c r="D47" s="109"/>
      <c r="E47" s="109"/>
      <c r="F47" s="108"/>
      <c r="G47" s="108"/>
      <c r="H47" s="412"/>
      <c r="I47" s="413"/>
      <c r="O47" s="133"/>
      <c r="P47" s="128"/>
    </row>
    <row r="48" spans="1:17" ht="15.75" customHeight="1" x14ac:dyDescent="0.2">
      <c r="A48" s="94"/>
      <c r="B48" s="127"/>
      <c r="C48" s="131"/>
      <c r="D48" s="131"/>
      <c r="E48" s="131"/>
      <c r="F48" s="102"/>
      <c r="G48" s="102"/>
      <c r="H48" s="132"/>
      <c r="I48" s="132"/>
      <c r="J48" s="102"/>
      <c r="K48" s="102"/>
      <c r="L48" s="102"/>
      <c r="M48" s="102"/>
      <c r="N48" s="128"/>
      <c r="O48" s="113"/>
    </row>
    <row r="49" spans="1:17" ht="15.75" customHeight="1" x14ac:dyDescent="0.2">
      <c r="A49" s="94"/>
      <c r="B49" s="127"/>
      <c r="C49" s="131"/>
      <c r="D49" s="131"/>
      <c r="E49" s="131"/>
      <c r="F49" s="102"/>
      <c r="G49" s="102"/>
      <c r="H49" s="132"/>
      <c r="I49" s="132"/>
      <c r="J49" s="102"/>
      <c r="K49" s="102"/>
      <c r="L49" s="102"/>
      <c r="M49" s="102"/>
      <c r="N49" s="128"/>
      <c r="O49" s="113"/>
    </row>
    <row r="50" spans="1:17" ht="15.75" customHeight="1" x14ac:dyDescent="0.2">
      <c r="A50" s="94"/>
      <c r="B50" s="127"/>
      <c r="C50" s="131"/>
      <c r="D50" s="131"/>
      <c r="E50" s="131"/>
      <c r="F50" s="102"/>
      <c r="G50" s="102"/>
      <c r="H50" s="132"/>
      <c r="I50" s="132"/>
      <c r="J50" s="102"/>
      <c r="K50" s="102"/>
      <c r="L50" s="102"/>
      <c r="M50" s="102"/>
      <c r="N50" s="128"/>
      <c r="O50" s="113"/>
    </row>
    <row r="51" spans="1:17" ht="27" customHeight="1" thickBot="1" x14ac:dyDescent="0.25">
      <c r="A51" s="94"/>
      <c r="B51" s="195"/>
      <c r="C51" s="195"/>
      <c r="D51" s="195"/>
      <c r="E51" s="131"/>
      <c r="F51" s="102"/>
      <c r="G51" s="102"/>
      <c r="H51" s="102"/>
      <c r="I51" s="102"/>
      <c r="J51" s="102"/>
      <c r="K51" s="102"/>
      <c r="L51" s="102"/>
      <c r="M51" s="102"/>
      <c r="N51" s="102"/>
    </row>
    <row r="52" spans="1:17" ht="36" customHeight="1" thickBot="1" x14ac:dyDescent="0.25">
      <c r="A52" s="94"/>
      <c r="B52" s="194" t="s">
        <v>291</v>
      </c>
      <c r="C52" s="114"/>
      <c r="D52" s="126"/>
      <c r="E52" s="102"/>
      <c r="F52" s="102"/>
      <c r="G52" s="102"/>
      <c r="H52" s="102"/>
      <c r="I52" s="102"/>
      <c r="J52" s="102"/>
      <c r="K52" s="102"/>
      <c r="L52" s="102"/>
      <c r="M52" s="102"/>
      <c r="N52" s="102"/>
    </row>
    <row r="53" spans="1:17" ht="31.5" customHeight="1" thickBot="1" x14ac:dyDescent="0.25">
      <c r="A53" s="104"/>
      <c r="B53" s="138" t="s">
        <v>468</v>
      </c>
      <c r="C53" s="414" t="s">
        <v>369</v>
      </c>
      <c r="D53" s="415"/>
      <c r="E53" s="102"/>
      <c r="F53" s="102"/>
      <c r="G53" s="102"/>
      <c r="H53" s="102"/>
      <c r="I53" s="102"/>
      <c r="J53" s="102"/>
      <c r="K53" s="102"/>
      <c r="L53" s="102"/>
      <c r="M53" s="102"/>
      <c r="N53" s="102"/>
      <c r="O53" s="113"/>
    </row>
    <row r="54" spans="1:17" ht="16.5" customHeight="1" x14ac:dyDescent="0.2">
      <c r="A54" s="104"/>
      <c r="B54" s="139"/>
      <c r="C54" s="416" t="s">
        <v>292</v>
      </c>
      <c r="D54" s="417"/>
      <c r="E54" s="102"/>
      <c r="F54" s="102"/>
      <c r="G54" s="102"/>
      <c r="H54" s="102"/>
      <c r="I54" s="102"/>
      <c r="J54" s="102"/>
      <c r="K54" s="102"/>
      <c r="L54" s="102"/>
      <c r="M54" s="102"/>
      <c r="N54" s="102"/>
      <c r="O54" s="113"/>
    </row>
    <row r="55" spans="1:17" ht="14.25" customHeight="1" x14ac:dyDescent="0.2">
      <c r="A55" s="104"/>
      <c r="B55" s="140"/>
      <c r="C55" s="389" t="s">
        <v>293</v>
      </c>
      <c r="D55" s="390"/>
      <c r="E55" s="102"/>
      <c r="F55" s="102"/>
      <c r="G55" s="102"/>
      <c r="H55" s="102"/>
      <c r="I55" s="102"/>
      <c r="J55" s="102"/>
      <c r="K55" s="102"/>
      <c r="L55" s="102"/>
      <c r="M55" s="102"/>
      <c r="N55" s="102"/>
      <c r="O55" s="113"/>
    </row>
    <row r="56" spans="1:17" ht="14.25" customHeight="1" x14ac:dyDescent="0.2">
      <c r="A56" s="104"/>
      <c r="B56" s="141"/>
      <c r="C56" s="389" t="s">
        <v>294</v>
      </c>
      <c r="D56" s="390"/>
      <c r="E56" s="102"/>
      <c r="F56" s="102"/>
      <c r="G56" s="102"/>
      <c r="H56" s="102"/>
      <c r="I56" s="102"/>
      <c r="J56" s="102"/>
      <c r="K56" s="102"/>
      <c r="L56" s="102"/>
      <c r="M56" s="102"/>
      <c r="N56" s="102"/>
      <c r="O56" s="113"/>
    </row>
    <row r="57" spans="1:17" ht="14.25" customHeight="1" x14ac:dyDescent="0.2">
      <c r="A57" s="104"/>
      <c r="B57" s="141"/>
      <c r="C57" s="389" t="s">
        <v>370</v>
      </c>
      <c r="D57" s="390"/>
      <c r="E57" s="102"/>
      <c r="F57" s="102"/>
      <c r="G57" s="102"/>
      <c r="H57" s="102"/>
      <c r="I57" s="102"/>
      <c r="J57" s="102"/>
      <c r="K57" s="102"/>
      <c r="L57" s="102"/>
      <c r="M57" s="102"/>
      <c r="N57" s="102"/>
      <c r="O57" s="113"/>
    </row>
    <row r="58" spans="1:17" ht="14.25" customHeight="1" x14ac:dyDescent="0.2">
      <c r="A58" s="104"/>
      <c r="B58" s="141"/>
      <c r="C58" s="389" t="s">
        <v>371</v>
      </c>
      <c r="D58" s="390"/>
      <c r="E58" s="102"/>
      <c r="F58" s="102"/>
      <c r="G58" s="102"/>
      <c r="H58" s="102"/>
      <c r="I58" s="102"/>
      <c r="J58" s="102"/>
      <c r="K58" s="102"/>
      <c r="L58" s="102"/>
      <c r="M58" s="102"/>
      <c r="N58" s="102"/>
      <c r="O58" s="113"/>
    </row>
    <row r="59" spans="1:17" ht="14.25" customHeight="1" x14ac:dyDescent="0.2">
      <c r="A59" s="104"/>
      <c r="B59" s="141"/>
      <c r="C59" s="389" t="s">
        <v>295</v>
      </c>
      <c r="D59" s="390"/>
      <c r="E59" s="102"/>
      <c r="F59" s="102"/>
      <c r="G59" s="102"/>
      <c r="H59" s="102"/>
      <c r="I59" s="102"/>
      <c r="J59" s="102"/>
      <c r="K59" s="102"/>
      <c r="L59" s="102"/>
      <c r="M59" s="102"/>
      <c r="N59" s="102"/>
      <c r="O59" s="113"/>
    </row>
    <row r="60" spans="1:17" ht="14.25" customHeight="1" x14ac:dyDescent="0.2">
      <c r="A60" s="104"/>
      <c r="B60" s="141"/>
      <c r="C60" s="389" t="s">
        <v>296</v>
      </c>
      <c r="D60" s="390"/>
      <c r="E60" s="102"/>
      <c r="F60" s="102"/>
      <c r="G60" s="102"/>
      <c r="H60" s="102"/>
      <c r="I60" s="102"/>
      <c r="J60" s="102"/>
      <c r="K60" s="102"/>
      <c r="L60" s="102"/>
      <c r="M60" s="102"/>
      <c r="N60" s="102"/>
      <c r="O60" s="113"/>
    </row>
    <row r="61" spans="1:17" ht="15.75" customHeight="1" x14ac:dyDescent="0.2">
      <c r="A61" s="94"/>
      <c r="B61" s="393"/>
      <c r="C61" s="389" t="s">
        <v>280</v>
      </c>
      <c r="D61" s="390"/>
      <c r="E61" s="102"/>
      <c r="F61" s="102"/>
      <c r="G61" s="102"/>
      <c r="H61" s="102"/>
      <c r="I61" s="102"/>
      <c r="J61" s="102"/>
      <c r="K61" s="102"/>
      <c r="L61" s="102"/>
      <c r="M61" s="102"/>
      <c r="N61" s="102"/>
      <c r="O61" s="113"/>
    </row>
    <row r="62" spans="1:17" ht="15.75" customHeight="1" thickBot="1" x14ac:dyDescent="0.25">
      <c r="A62" s="94"/>
      <c r="B62" s="394"/>
      <c r="C62" s="391" t="s">
        <v>429</v>
      </c>
      <c r="D62" s="392"/>
      <c r="E62" s="102"/>
      <c r="F62" s="102"/>
      <c r="G62" s="102"/>
      <c r="H62" s="102"/>
      <c r="I62" s="102"/>
      <c r="J62" s="102"/>
      <c r="K62" s="102"/>
      <c r="L62" s="102"/>
      <c r="M62" s="102"/>
      <c r="N62" s="102"/>
      <c r="O62" s="113"/>
    </row>
    <row r="63" spans="1:17" ht="18.75" customHeight="1" thickBot="1" x14ac:dyDescent="0.25">
      <c r="A63" s="94"/>
      <c r="B63" s="102"/>
      <c r="C63" s="102"/>
      <c r="D63" s="102"/>
      <c r="E63" s="102"/>
      <c r="F63" s="102"/>
      <c r="G63" s="102"/>
      <c r="H63" s="102"/>
      <c r="I63" s="102"/>
      <c r="J63" s="102"/>
      <c r="K63" s="102"/>
      <c r="L63" s="102"/>
      <c r="M63" s="102"/>
      <c r="N63" s="102"/>
    </row>
    <row r="64" spans="1:17" ht="22.5" customHeight="1" thickBot="1" x14ac:dyDescent="0.25">
      <c r="A64" s="94"/>
      <c r="B64" s="137" t="s">
        <v>372</v>
      </c>
      <c r="C64" s="102"/>
      <c r="D64" s="102"/>
      <c r="E64" s="102"/>
      <c r="F64" s="102"/>
      <c r="G64" s="102"/>
      <c r="H64" s="102"/>
      <c r="I64" s="102"/>
      <c r="J64" s="102"/>
      <c r="K64" s="102"/>
      <c r="L64" s="102"/>
      <c r="M64" s="102"/>
      <c r="N64" s="102"/>
      <c r="O64" s="133"/>
      <c r="P64" s="133"/>
      <c r="Q64" s="133"/>
    </row>
    <row r="65" spans="1:16" s="142" customFormat="1" ht="33.75" customHeight="1" thickBot="1" x14ac:dyDescent="0.25">
      <c r="A65" s="104"/>
      <c r="B65" s="381" t="s">
        <v>497</v>
      </c>
      <c r="C65" s="382"/>
      <c r="D65" s="382"/>
      <c r="E65" s="383"/>
      <c r="F65" s="74"/>
      <c r="G65" s="74"/>
    </row>
    <row r="66" spans="1:16" s="142" customFormat="1" ht="14.25" x14ac:dyDescent="0.2">
      <c r="A66" s="74"/>
      <c r="B66" s="171"/>
      <c r="C66" s="171"/>
      <c r="D66" s="171"/>
      <c r="E66" s="171"/>
      <c r="F66" s="74"/>
      <c r="G66" s="74"/>
    </row>
    <row r="67" spans="1:16" s="142" customFormat="1" ht="14.25" x14ac:dyDescent="0.2">
      <c r="A67" s="74"/>
      <c r="B67" s="152" t="s">
        <v>227</v>
      </c>
      <c r="C67" s="188"/>
      <c r="D67" s="74"/>
      <c r="E67" s="74"/>
      <c r="F67" s="74"/>
      <c r="G67" s="74"/>
    </row>
    <row r="68" spans="1:16" s="142" customFormat="1" ht="14.25" x14ac:dyDescent="0.2">
      <c r="A68" s="74"/>
      <c r="B68" s="152" t="s">
        <v>228</v>
      </c>
      <c r="C68" s="188"/>
      <c r="D68" s="74"/>
      <c r="E68" s="74"/>
      <c r="F68" s="74"/>
      <c r="G68" s="74"/>
    </row>
    <row r="69" spans="1:16" s="142" customFormat="1" ht="14.25" x14ac:dyDescent="0.2">
      <c r="A69" s="74"/>
      <c r="B69" s="152" t="s">
        <v>229</v>
      </c>
      <c r="C69" s="188"/>
      <c r="D69" s="74"/>
      <c r="E69" s="74"/>
      <c r="F69" s="74"/>
      <c r="G69" s="74"/>
    </row>
    <row r="70" spans="1:16" s="142" customFormat="1" ht="14.25" x14ac:dyDescent="0.2">
      <c r="A70" s="74"/>
      <c r="B70" s="152" t="s">
        <v>230</v>
      </c>
      <c r="C70" s="188"/>
      <c r="D70" s="74"/>
      <c r="E70" s="74"/>
      <c r="F70" s="74"/>
      <c r="G70" s="74"/>
    </row>
    <row r="71" spans="1:16" s="142" customFormat="1" ht="14.25" x14ac:dyDescent="0.2">
      <c r="A71" s="74"/>
      <c r="B71" s="152" t="s">
        <v>231</v>
      </c>
      <c r="C71" s="188"/>
      <c r="D71" s="74"/>
      <c r="E71" s="74"/>
      <c r="F71" s="74"/>
      <c r="G71" s="74"/>
    </row>
    <row r="72" spans="1:16" s="142" customFormat="1" ht="14.25" x14ac:dyDescent="0.2">
      <c r="A72" s="74"/>
      <c r="B72" s="152" t="s">
        <v>232</v>
      </c>
      <c r="C72" s="188"/>
      <c r="D72" s="74"/>
      <c r="E72" s="74"/>
      <c r="F72" s="74"/>
      <c r="G72" s="74"/>
    </row>
    <row r="73" spans="1:16" s="142" customFormat="1" ht="14.25" x14ac:dyDescent="0.2">
      <c r="A73" s="74"/>
      <c r="B73" s="152" t="s">
        <v>233</v>
      </c>
      <c r="C73" s="188"/>
      <c r="D73" s="74"/>
      <c r="E73" s="74"/>
      <c r="F73" s="74"/>
      <c r="G73" s="74"/>
    </row>
    <row r="74" spans="1:16" s="142" customFormat="1" ht="14.25" x14ac:dyDescent="0.2">
      <c r="A74" s="74"/>
      <c r="B74" s="152" t="s">
        <v>234</v>
      </c>
      <c r="C74" s="188"/>
      <c r="D74" s="74"/>
      <c r="E74" s="74"/>
      <c r="F74" s="74"/>
      <c r="G74" s="74"/>
    </row>
    <row r="75" spans="1:16" s="142" customFormat="1" ht="14.25" x14ac:dyDescent="0.2">
      <c r="A75" s="74"/>
      <c r="B75" s="152" t="s">
        <v>235</v>
      </c>
      <c r="C75" s="188"/>
      <c r="D75" s="74"/>
      <c r="E75" s="74"/>
      <c r="F75" s="74"/>
      <c r="G75" s="74"/>
    </row>
    <row r="76" spans="1:16" s="142" customFormat="1" ht="14.25" x14ac:dyDescent="0.2">
      <c r="A76" s="74"/>
      <c r="B76" s="152" t="s">
        <v>271</v>
      </c>
      <c r="C76" s="188"/>
      <c r="D76" s="74"/>
      <c r="E76" s="74"/>
      <c r="F76" s="74"/>
      <c r="G76" s="74"/>
    </row>
    <row r="77" spans="1:16" s="142" customFormat="1" ht="27" customHeight="1" x14ac:dyDescent="0.2">
      <c r="A77" s="74"/>
      <c r="B77" s="196" t="s">
        <v>297</v>
      </c>
      <c r="C77" s="170"/>
      <c r="D77" s="74"/>
      <c r="E77" s="74"/>
      <c r="F77" s="74"/>
      <c r="G77" s="74"/>
    </row>
    <row r="78" spans="1:16" s="142" customFormat="1" ht="14.25" x14ac:dyDescent="0.2">
      <c r="A78" s="74"/>
      <c r="B78" s="152"/>
      <c r="C78" s="152"/>
      <c r="D78" s="74"/>
      <c r="E78" s="74"/>
      <c r="F78" s="74"/>
      <c r="G78" s="74"/>
      <c r="H78" s="74"/>
    </row>
    <row r="79" spans="1:16" x14ac:dyDescent="0.2">
      <c r="A79" s="113"/>
      <c r="B79" s="102"/>
      <c r="C79" s="102"/>
      <c r="D79" s="102"/>
      <c r="E79" s="102"/>
      <c r="F79" s="102"/>
      <c r="G79" s="102"/>
      <c r="H79" s="102"/>
      <c r="I79" s="102"/>
      <c r="J79" s="102"/>
      <c r="K79" s="102"/>
      <c r="L79" s="102"/>
      <c r="M79" s="102"/>
      <c r="N79" s="102"/>
      <c r="O79" s="133"/>
      <c r="P79" s="133"/>
    </row>
    <row r="80" spans="1:16" ht="37.5" customHeight="1" x14ac:dyDescent="0.2">
      <c r="A80" s="104"/>
      <c r="G80" s="102"/>
      <c r="H80" s="102"/>
      <c r="I80" s="102"/>
      <c r="J80" s="102"/>
      <c r="M80" s="113"/>
      <c r="N80" s="113"/>
      <c r="O80" s="113"/>
    </row>
    <row r="81" spans="1:15" ht="15" x14ac:dyDescent="0.2">
      <c r="A81" s="94"/>
      <c r="G81" s="134"/>
      <c r="H81" s="102"/>
      <c r="I81" s="102"/>
      <c r="J81" s="102"/>
      <c r="K81" s="102"/>
      <c r="O81" s="113"/>
    </row>
    <row r="82" spans="1:15" ht="24.75" customHeight="1" x14ac:dyDescent="0.2">
      <c r="A82" s="104"/>
      <c r="G82" s="131"/>
      <c r="H82" s="102"/>
      <c r="I82" s="102"/>
      <c r="J82" s="102"/>
      <c r="K82" s="102"/>
      <c r="L82" s="102"/>
      <c r="M82" s="113"/>
      <c r="N82" s="113"/>
      <c r="O82" s="113"/>
    </row>
    <row r="83" spans="1:15" s="276" customFormat="1" ht="38.25" customHeight="1" x14ac:dyDescent="0.2">
      <c r="A83" s="274"/>
      <c r="B83" s="275"/>
      <c r="C83" s="275"/>
      <c r="D83" s="275"/>
      <c r="E83" s="275"/>
      <c r="F83" s="275"/>
      <c r="G83" s="275"/>
      <c r="H83" s="275"/>
      <c r="I83" s="275"/>
      <c r="J83" s="275"/>
      <c r="K83" s="275"/>
      <c r="L83" s="275"/>
      <c r="M83" s="275"/>
      <c r="N83" s="275"/>
    </row>
    <row r="84" spans="1:15" ht="15" customHeight="1" x14ac:dyDescent="0.2">
      <c r="A84" s="94"/>
      <c r="E84" s="102"/>
      <c r="F84" s="102"/>
      <c r="G84" s="102"/>
      <c r="H84" s="102"/>
      <c r="I84" s="102"/>
      <c r="J84" s="102"/>
      <c r="K84" s="102"/>
      <c r="L84" s="102"/>
      <c r="M84" s="102"/>
      <c r="N84" s="102"/>
      <c r="O84" s="113"/>
    </row>
    <row r="85" spans="1:15" x14ac:dyDescent="0.2">
      <c r="A85" s="94"/>
      <c r="E85" s="94"/>
      <c r="F85" s="94"/>
      <c r="G85" s="94"/>
      <c r="H85" s="94"/>
      <c r="I85" s="94"/>
      <c r="J85" s="94"/>
      <c r="K85" s="94"/>
      <c r="L85" s="94"/>
      <c r="M85" s="102"/>
      <c r="N85" s="102"/>
    </row>
    <row r="86" spans="1:15" ht="31.5" customHeight="1" x14ac:dyDescent="0.2">
      <c r="A86" s="94"/>
      <c r="E86" s="102"/>
      <c r="F86" s="102"/>
      <c r="G86" s="102"/>
      <c r="H86" s="102"/>
      <c r="I86" s="102"/>
      <c r="J86" s="94"/>
      <c r="K86" s="94"/>
      <c r="L86" s="94"/>
      <c r="M86" s="102"/>
      <c r="N86" s="102"/>
    </row>
    <row r="87" spans="1:15" x14ac:dyDescent="0.2">
      <c r="A87" s="94"/>
      <c r="E87" s="102"/>
      <c r="F87" s="102"/>
      <c r="G87" s="102"/>
      <c r="H87" s="102"/>
      <c r="I87" s="102"/>
      <c r="J87" s="94"/>
      <c r="K87" s="94"/>
      <c r="L87" s="94"/>
      <c r="M87" s="102"/>
      <c r="N87" s="102"/>
    </row>
    <row r="88" spans="1:15" x14ac:dyDescent="0.2">
      <c r="A88" s="94"/>
      <c r="E88" s="102"/>
      <c r="F88" s="102"/>
      <c r="G88" s="102"/>
      <c r="H88" s="102"/>
      <c r="I88" s="102"/>
      <c r="J88" s="94"/>
      <c r="K88" s="94"/>
      <c r="L88" s="94"/>
      <c r="M88" s="102"/>
      <c r="N88" s="102"/>
    </row>
    <row r="89" spans="1:15" x14ac:dyDescent="0.2">
      <c r="A89" s="94"/>
      <c r="E89" s="102"/>
      <c r="F89" s="102"/>
      <c r="G89" s="102"/>
      <c r="H89" s="102"/>
      <c r="I89" s="102"/>
      <c r="J89" s="94"/>
      <c r="K89" s="94"/>
      <c r="L89" s="94"/>
      <c r="M89" s="102"/>
      <c r="N89" s="102"/>
    </row>
    <row r="90" spans="1:15" ht="40.5" customHeight="1" x14ac:dyDescent="0.2">
      <c r="A90" s="94"/>
      <c r="E90" s="102"/>
      <c r="F90" s="102"/>
      <c r="G90" s="102"/>
      <c r="H90" s="102"/>
      <c r="I90" s="102"/>
      <c r="J90" s="102"/>
      <c r="K90" s="102"/>
      <c r="L90" s="102"/>
      <c r="M90" s="102"/>
      <c r="N90" s="102"/>
    </row>
    <row r="91" spans="1:15" x14ac:dyDescent="0.2">
      <c r="A91" s="104"/>
      <c r="E91" s="102"/>
      <c r="F91" s="102"/>
      <c r="G91" s="102"/>
      <c r="H91" s="102"/>
      <c r="I91" s="102"/>
      <c r="J91" s="102"/>
      <c r="K91" s="102"/>
      <c r="L91" s="102"/>
      <c r="M91" s="102"/>
      <c r="N91" s="102"/>
    </row>
    <row r="92" spans="1:15" x14ac:dyDescent="0.2">
      <c r="A92" s="104"/>
      <c r="E92" s="102"/>
      <c r="F92" s="102"/>
      <c r="G92" s="102"/>
      <c r="H92" s="102"/>
      <c r="I92" s="102"/>
      <c r="J92" s="102"/>
      <c r="K92" s="102"/>
      <c r="L92" s="102"/>
      <c r="M92" s="102"/>
      <c r="N92" s="102"/>
    </row>
    <row r="93" spans="1:15" x14ac:dyDescent="0.2">
      <c r="A93" s="104"/>
      <c r="E93" s="102"/>
      <c r="F93" s="102"/>
      <c r="G93" s="102"/>
      <c r="H93" s="102"/>
      <c r="I93" s="102"/>
      <c r="J93" s="102"/>
      <c r="K93" s="102"/>
      <c r="L93" s="102"/>
      <c r="M93" s="102"/>
      <c r="N93" s="102"/>
    </row>
    <row r="94" spans="1:15" x14ac:dyDescent="0.2">
      <c r="A94" s="104"/>
      <c r="E94" s="104"/>
      <c r="F94" s="104"/>
      <c r="G94" s="104"/>
      <c r="H94" s="104"/>
      <c r="I94" s="104"/>
      <c r="J94" s="104"/>
    </row>
    <row r="95" spans="1:15" x14ac:dyDescent="0.2">
      <c r="A95" s="104"/>
      <c r="J95" s="104"/>
    </row>
    <row r="96" spans="1:15" x14ac:dyDescent="0.2">
      <c r="A96" s="104"/>
      <c r="J96" s="104"/>
    </row>
    <row r="97" spans="10:10" x14ac:dyDescent="0.2">
      <c r="J97" s="104"/>
    </row>
    <row r="134" spans="2:2" ht="2.25" customHeight="1" x14ac:dyDescent="0.2">
      <c r="B134" s="113" t="s">
        <v>236</v>
      </c>
    </row>
    <row r="135" spans="2:2" ht="2.25" customHeight="1" x14ac:dyDescent="0.2">
      <c r="B135" s="113" t="s">
        <v>76</v>
      </c>
    </row>
    <row r="8225" spans="4:4" x14ac:dyDescent="0.2">
      <c r="D8225" s="133">
        <v>1</v>
      </c>
    </row>
  </sheetData>
  <mergeCells count="25">
    <mergeCell ref="H47:I47"/>
    <mergeCell ref="C53:D53"/>
    <mergeCell ref="C54:D54"/>
    <mergeCell ref="C55:D55"/>
    <mergeCell ref="C45:G45"/>
    <mergeCell ref="H46:I46"/>
    <mergeCell ref="C14:I14"/>
    <mergeCell ref="B22:G22"/>
    <mergeCell ref="B2:I3"/>
    <mergeCell ref="B4:I4"/>
    <mergeCell ref="B6:I6"/>
    <mergeCell ref="C10:J10"/>
    <mergeCell ref="B65:E65"/>
    <mergeCell ref="B24:C24"/>
    <mergeCell ref="D24:G24"/>
    <mergeCell ref="D27:E27"/>
    <mergeCell ref="B25:G25"/>
    <mergeCell ref="C56:D56"/>
    <mergeCell ref="C57:D57"/>
    <mergeCell ref="C58:D58"/>
    <mergeCell ref="C59:D59"/>
    <mergeCell ref="C60:D60"/>
    <mergeCell ref="C61:D61"/>
    <mergeCell ref="C62:D62"/>
    <mergeCell ref="B61:B62"/>
  </mergeCells>
  <dataValidations xWindow="1229" yWindow="382" count="1">
    <dataValidation type="decimal" allowBlank="1" showInputMessage="1" showErrorMessage="1" sqref="B51:D51" xr:uid="{00000000-0002-0000-0300-000002000000}">
      <formula1>0</formula1>
      <formula2>100</formula2>
    </dataValidation>
  </dataValidations>
  <printOptions horizontalCentered="1" verticalCentered="1"/>
  <pageMargins left="0.15748031496062992" right="0.15748031496062992" top="0.19685039370078741" bottom="0.19685039370078741" header="0.19685039370078741" footer="0.31496062992125984"/>
  <pageSetup paperSize="9" scale="50" orientation="landscape" r:id="rId1"/>
  <rowBreaks count="3" manualBreakCount="3">
    <brk id="19" max="16383" man="1"/>
    <brk id="43" max="16383" man="1"/>
    <brk id="5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9999"/>
  </sheetPr>
  <dimension ref="A1:AG62"/>
  <sheetViews>
    <sheetView workbookViewId="0">
      <selection activeCell="B9" sqref="B8:D9"/>
    </sheetView>
  </sheetViews>
  <sheetFormatPr baseColWidth="10" defaultColWidth="9" defaultRowHeight="14.25" x14ac:dyDescent="0.2"/>
  <cols>
    <col min="1" max="1" width="6.875" style="95" customWidth="1"/>
    <col min="2" max="2" width="23.25" style="72" customWidth="1"/>
    <col min="3" max="3" width="10.25" style="72" customWidth="1"/>
    <col min="4" max="4" width="11.25" style="72" customWidth="1"/>
    <col min="5" max="5" width="13.25" style="72" customWidth="1"/>
    <col min="6" max="6" width="15" style="72" customWidth="1"/>
    <col min="7" max="7" width="12" style="72" customWidth="1"/>
    <col min="8" max="8" width="16" style="72" bestFit="1" customWidth="1"/>
    <col min="9" max="9" width="10.875" style="72" customWidth="1"/>
    <col min="10" max="10" width="12.875" style="72" customWidth="1"/>
    <col min="11" max="11" width="13.25" style="72" customWidth="1"/>
    <col min="12" max="12" width="11.625" style="72" customWidth="1"/>
    <col min="13" max="13" width="9.5" style="72" customWidth="1"/>
    <col min="14" max="14" width="11.5" style="72" customWidth="1"/>
    <col min="15" max="16" width="9.25" style="72" customWidth="1"/>
    <col min="17" max="17" width="10.875" style="72" customWidth="1"/>
    <col min="18" max="18" width="10.625" style="72" customWidth="1"/>
    <col min="19" max="19" width="8.5" style="72" customWidth="1"/>
    <col min="20" max="20" width="10.625" style="72" customWidth="1"/>
    <col min="21" max="21" width="9" style="72"/>
    <col min="22" max="22" width="10.25" style="72" customWidth="1"/>
    <col min="23" max="16384" width="9" style="72"/>
  </cols>
  <sheetData>
    <row r="1" spans="1:29" ht="40.5" customHeight="1" thickBot="1" x14ac:dyDescent="0.25">
      <c r="A1" s="135"/>
      <c r="B1" s="200" t="s">
        <v>313</v>
      </c>
      <c r="C1" s="113"/>
      <c r="D1" s="113"/>
      <c r="E1" s="113"/>
      <c r="F1" s="113"/>
      <c r="G1" s="113"/>
      <c r="H1" s="113"/>
      <c r="I1" s="113"/>
      <c r="J1" s="113"/>
      <c r="K1" s="113"/>
      <c r="L1" s="113"/>
      <c r="M1" s="94"/>
      <c r="N1" s="94"/>
      <c r="O1" s="113"/>
      <c r="P1" s="113"/>
      <c r="Q1" s="113"/>
      <c r="R1" s="113"/>
      <c r="S1" s="113"/>
    </row>
    <row r="2" spans="1:29" ht="13.5" customHeight="1" x14ac:dyDescent="0.2">
      <c r="A2" s="94"/>
      <c r="B2" s="422" t="s">
        <v>471</v>
      </c>
      <c r="C2" s="423"/>
      <c r="D2" s="423"/>
      <c r="E2" s="423"/>
      <c r="F2" s="423"/>
      <c r="G2" s="423"/>
      <c r="H2" s="423"/>
      <c r="I2" s="423"/>
      <c r="J2" s="423"/>
      <c r="K2" s="423"/>
      <c r="L2" s="424"/>
      <c r="M2" s="94"/>
      <c r="N2" s="94"/>
      <c r="O2" s="113"/>
      <c r="P2" s="113"/>
      <c r="Q2" s="113"/>
      <c r="R2" s="113"/>
      <c r="S2" s="113"/>
      <c r="T2" s="201"/>
    </row>
    <row r="3" spans="1:29" ht="13.5" customHeight="1" thickBot="1" x14ac:dyDescent="0.25">
      <c r="A3" s="94"/>
      <c r="B3" s="425"/>
      <c r="C3" s="426"/>
      <c r="D3" s="426"/>
      <c r="E3" s="426"/>
      <c r="F3" s="426"/>
      <c r="G3" s="426"/>
      <c r="H3" s="426"/>
      <c r="I3" s="426"/>
      <c r="J3" s="426"/>
      <c r="K3" s="426"/>
      <c r="L3" s="427"/>
      <c r="M3" s="94"/>
      <c r="N3" s="94"/>
      <c r="O3" s="113"/>
      <c r="P3" s="113"/>
      <c r="Q3" s="113"/>
      <c r="R3" s="113"/>
      <c r="S3" s="113"/>
      <c r="T3" s="201"/>
    </row>
    <row r="4" spans="1:29" ht="70.5" customHeight="1" thickBot="1" x14ac:dyDescent="0.25">
      <c r="A4" s="94"/>
      <c r="B4" s="428" t="s">
        <v>456</v>
      </c>
      <c r="C4" s="429"/>
      <c r="D4" s="429"/>
      <c r="E4" s="429"/>
      <c r="F4" s="429"/>
      <c r="G4" s="429"/>
      <c r="H4" s="429"/>
      <c r="I4" s="429"/>
      <c r="J4" s="429"/>
      <c r="K4" s="429"/>
      <c r="L4" s="430"/>
      <c r="M4" s="94"/>
      <c r="N4" s="94"/>
      <c r="O4" s="113"/>
      <c r="P4" s="113"/>
      <c r="Q4" s="113"/>
      <c r="R4" s="113"/>
      <c r="S4" s="113"/>
      <c r="T4" s="201"/>
    </row>
    <row r="5" spans="1:29" s="113" customFormat="1" ht="13.5" customHeight="1" x14ac:dyDescent="0.2">
      <c r="A5" s="94"/>
      <c r="B5" s="102"/>
      <c r="C5" s="102"/>
      <c r="D5" s="102"/>
      <c r="E5" s="102"/>
      <c r="F5" s="102"/>
      <c r="G5" s="102"/>
      <c r="H5" s="102"/>
      <c r="I5" s="102"/>
      <c r="J5" s="102"/>
      <c r="K5" s="102"/>
      <c r="L5" s="102"/>
      <c r="M5" s="94"/>
      <c r="N5" s="94"/>
      <c r="T5" s="201"/>
      <c r="U5" s="72"/>
      <c r="V5" s="72"/>
      <c r="W5" s="72"/>
      <c r="X5" s="72"/>
      <c r="Y5" s="72"/>
      <c r="Z5" s="72"/>
      <c r="AA5" s="72"/>
    </row>
    <row r="6" spans="1:29" s="113" customFormat="1" ht="32.25" customHeight="1" thickBot="1" x14ac:dyDescent="0.25">
      <c r="A6" s="94"/>
      <c r="B6" s="115"/>
      <c r="C6" s="115"/>
      <c r="D6" s="115"/>
      <c r="E6" s="115"/>
      <c r="F6" s="115"/>
      <c r="G6" s="115"/>
      <c r="H6" s="115"/>
      <c r="I6" s="115"/>
      <c r="J6" s="115"/>
      <c r="K6" s="115"/>
      <c r="L6" s="115"/>
      <c r="M6" s="94"/>
      <c r="N6" s="94"/>
      <c r="T6" s="201"/>
      <c r="U6" s="72"/>
      <c r="V6" s="72"/>
      <c r="W6" s="72"/>
      <c r="X6" s="72"/>
      <c r="Y6" s="72"/>
      <c r="Z6" s="72"/>
      <c r="AA6" s="72"/>
    </row>
    <row r="7" spans="1:29" s="113" customFormat="1" ht="27.75" customHeight="1" thickBot="1" x14ac:dyDescent="0.25">
      <c r="A7" s="94"/>
      <c r="B7" s="115"/>
      <c r="C7" s="395" t="s">
        <v>314</v>
      </c>
      <c r="D7" s="398"/>
      <c r="E7" s="398"/>
      <c r="F7" s="398"/>
      <c r="G7" s="398"/>
      <c r="H7" s="398"/>
      <c r="I7" s="398"/>
      <c r="J7" s="398"/>
      <c r="K7" s="411"/>
      <c r="L7" s="94"/>
      <c r="M7" s="94"/>
      <c r="S7" s="201"/>
      <c r="T7" s="72"/>
      <c r="U7" s="72"/>
      <c r="V7" s="72"/>
      <c r="W7" s="72"/>
      <c r="X7" s="72"/>
    </row>
    <row r="8" spans="1:29" s="113" customFormat="1" ht="39" customHeight="1" thickBot="1" x14ac:dyDescent="0.25">
      <c r="A8" s="104"/>
      <c r="B8" s="115"/>
      <c r="C8" s="202" t="s">
        <v>474</v>
      </c>
      <c r="D8" s="203" t="s">
        <v>475</v>
      </c>
      <c r="E8" s="203" t="s">
        <v>476</v>
      </c>
      <c r="F8" s="203" t="s">
        <v>231</v>
      </c>
      <c r="G8" s="204" t="s">
        <v>232</v>
      </c>
      <c r="H8" s="204" t="s">
        <v>321</v>
      </c>
      <c r="I8" s="205" t="s">
        <v>376</v>
      </c>
      <c r="J8" s="205" t="s">
        <v>322</v>
      </c>
      <c r="K8" s="206" t="s">
        <v>323</v>
      </c>
      <c r="L8" s="94"/>
      <c r="M8" s="94"/>
      <c r="S8" s="201"/>
      <c r="T8" s="72"/>
      <c r="U8" s="72"/>
      <c r="V8" s="72"/>
      <c r="W8" s="72"/>
      <c r="X8" s="72"/>
    </row>
    <row r="9" spans="1:29" s="113" customFormat="1" ht="23.25" thickBot="1" x14ac:dyDescent="0.25">
      <c r="A9" s="94"/>
      <c r="B9" s="136" t="s">
        <v>315</v>
      </c>
      <c r="C9" s="22"/>
      <c r="D9" s="34"/>
      <c r="E9" s="34"/>
      <c r="F9" s="34"/>
      <c r="G9" s="23"/>
      <c r="H9" s="23"/>
      <c r="I9" s="38"/>
      <c r="J9" s="38"/>
      <c r="K9" s="35"/>
      <c r="L9" s="94"/>
      <c r="M9" s="94"/>
      <c r="S9" s="201"/>
      <c r="T9" s="72"/>
      <c r="U9" s="72"/>
      <c r="V9" s="72"/>
      <c r="W9" s="72"/>
      <c r="X9" s="72"/>
    </row>
    <row r="10" spans="1:29" s="113" customFormat="1" ht="29.25" customHeight="1" thickBot="1" x14ac:dyDescent="0.25">
      <c r="A10" s="94"/>
      <c r="B10" s="102"/>
      <c r="C10" s="102"/>
      <c r="D10" s="102"/>
      <c r="E10" s="102"/>
      <c r="F10" s="102"/>
      <c r="G10" s="102"/>
      <c r="H10" s="94"/>
      <c r="I10" s="94"/>
      <c r="J10" s="94"/>
      <c r="K10" s="94"/>
      <c r="L10" s="94"/>
      <c r="M10" s="94"/>
      <c r="N10" s="94"/>
      <c r="T10" s="207"/>
      <c r="W10" s="72"/>
      <c r="X10" s="72"/>
      <c r="Y10" s="72"/>
      <c r="Z10" s="72"/>
      <c r="AA10" s="72"/>
      <c r="AC10" s="112"/>
    </row>
    <row r="11" spans="1:29" ht="30.75" customHeight="1" thickBot="1" x14ac:dyDescent="0.25">
      <c r="A11" s="94"/>
      <c r="B11" s="115"/>
      <c r="C11" s="395" t="s">
        <v>324</v>
      </c>
      <c r="D11" s="398"/>
      <c r="E11" s="398"/>
      <c r="F11" s="411"/>
      <c r="G11" s="102"/>
      <c r="H11" s="94"/>
      <c r="I11" s="94"/>
      <c r="J11" s="94"/>
      <c r="K11" s="94"/>
      <c r="L11" s="94"/>
      <c r="M11" s="94"/>
      <c r="N11" s="94"/>
      <c r="O11" s="113"/>
      <c r="P11" s="113"/>
      <c r="Q11" s="113"/>
      <c r="R11" s="113"/>
      <c r="S11" s="113"/>
      <c r="T11" s="207"/>
      <c r="U11" s="113"/>
      <c r="V11" s="113"/>
    </row>
    <row r="12" spans="1:29" ht="15" thickBot="1" x14ac:dyDescent="0.25">
      <c r="A12" s="104"/>
      <c r="B12" s="115"/>
      <c r="C12" s="435" t="s">
        <v>9</v>
      </c>
      <c r="D12" s="436"/>
      <c r="E12" s="437" t="s">
        <v>377</v>
      </c>
      <c r="F12" s="438"/>
      <c r="G12" s="102"/>
      <c r="H12" s="94"/>
      <c r="I12" s="94"/>
      <c r="J12" s="94"/>
      <c r="K12" s="94"/>
      <c r="L12" s="94"/>
      <c r="M12" s="94"/>
      <c r="N12" s="94"/>
      <c r="O12" s="113"/>
      <c r="P12" s="113"/>
      <c r="Q12" s="113"/>
      <c r="R12" s="113"/>
      <c r="S12" s="113"/>
      <c r="T12" s="207"/>
      <c r="U12" s="113"/>
      <c r="V12" s="113"/>
    </row>
    <row r="13" spans="1:29" ht="23.25" thickBot="1" x14ac:dyDescent="0.25">
      <c r="A13" s="94"/>
      <c r="B13" s="136" t="s">
        <v>315</v>
      </c>
      <c r="C13" s="431"/>
      <c r="D13" s="432"/>
      <c r="E13" s="433"/>
      <c r="F13" s="434"/>
      <c r="G13" s="102"/>
      <c r="H13" s="94"/>
      <c r="I13" s="94"/>
      <c r="J13" s="94"/>
      <c r="K13" s="94"/>
      <c r="L13" s="94"/>
      <c r="M13" s="94"/>
      <c r="N13" s="94"/>
      <c r="O13" s="113"/>
      <c r="P13" s="113"/>
      <c r="Q13" s="113"/>
      <c r="R13" s="113"/>
      <c r="S13" s="113"/>
      <c r="T13" s="207"/>
      <c r="U13" s="113"/>
      <c r="V13" s="113"/>
    </row>
    <row r="14" spans="1:29" ht="30" customHeight="1" thickBot="1" x14ac:dyDescent="0.25">
      <c r="A14" s="94"/>
      <c r="B14" s="102"/>
      <c r="C14" s="102"/>
      <c r="D14" s="102"/>
      <c r="E14" s="102"/>
      <c r="F14" s="102"/>
      <c r="G14" s="102"/>
      <c r="H14" s="94"/>
      <c r="I14" s="94"/>
      <c r="J14" s="94"/>
      <c r="K14" s="94"/>
      <c r="L14" s="94"/>
      <c r="M14" s="94"/>
      <c r="N14" s="94"/>
      <c r="O14" s="113"/>
      <c r="P14" s="113"/>
      <c r="Q14" s="113"/>
      <c r="R14" s="113"/>
      <c r="S14" s="113"/>
      <c r="T14" s="207"/>
    </row>
    <row r="15" spans="1:29" ht="30.75" customHeight="1" thickBot="1" x14ac:dyDescent="0.25">
      <c r="A15" s="94"/>
      <c r="B15" s="115"/>
      <c r="C15" s="395" t="s">
        <v>325</v>
      </c>
      <c r="D15" s="420"/>
      <c r="E15" s="420"/>
      <c r="F15" s="420"/>
      <c r="G15" s="420"/>
      <c r="H15" s="421"/>
      <c r="I15" s="94"/>
      <c r="J15" s="94"/>
      <c r="K15" s="94"/>
      <c r="L15" s="94"/>
      <c r="M15" s="94"/>
      <c r="N15" s="94"/>
      <c r="O15" s="113"/>
      <c r="P15" s="113"/>
      <c r="Q15" s="113"/>
      <c r="R15" s="113"/>
      <c r="S15" s="113"/>
      <c r="T15" s="113"/>
    </row>
    <row r="16" spans="1:29" ht="36.75" customHeight="1" thickBot="1" x14ac:dyDescent="0.25">
      <c r="A16" s="104"/>
      <c r="B16" s="115"/>
      <c r="C16" s="202" t="s">
        <v>326</v>
      </c>
      <c r="D16" s="203" t="s">
        <v>327</v>
      </c>
      <c r="E16" s="203" t="s">
        <v>378</v>
      </c>
      <c r="F16" s="208" t="s">
        <v>328</v>
      </c>
      <c r="G16" s="208" t="s">
        <v>329</v>
      </c>
      <c r="H16" s="209" t="s">
        <v>330</v>
      </c>
      <c r="I16" s="94"/>
      <c r="J16" s="94"/>
      <c r="K16" s="94"/>
      <c r="L16" s="94"/>
      <c r="M16" s="94"/>
      <c r="N16" s="94"/>
      <c r="O16" s="113"/>
      <c r="P16" s="113"/>
      <c r="Q16" s="113"/>
      <c r="R16" s="113"/>
      <c r="S16" s="113"/>
      <c r="T16" s="113"/>
    </row>
    <row r="17" spans="1:33" ht="23.25" thickBot="1" x14ac:dyDescent="0.25">
      <c r="A17" s="94"/>
      <c r="B17" s="136" t="s">
        <v>315</v>
      </c>
      <c r="C17" s="22"/>
      <c r="D17" s="34"/>
      <c r="E17" s="34"/>
      <c r="F17" s="68"/>
      <c r="G17" s="68"/>
      <c r="H17" s="68"/>
      <c r="I17" s="94"/>
      <c r="J17" s="94"/>
      <c r="K17" s="94"/>
      <c r="L17" s="94"/>
      <c r="M17" s="94"/>
      <c r="N17" s="94"/>
      <c r="O17" s="113"/>
      <c r="P17" s="113"/>
      <c r="Q17" s="113"/>
      <c r="R17" s="113"/>
      <c r="S17" s="113"/>
      <c r="T17" s="113"/>
    </row>
    <row r="18" spans="1:33" ht="15" customHeight="1" x14ac:dyDescent="0.2">
      <c r="A18" s="94"/>
      <c r="B18" s="102"/>
      <c r="C18" s="102"/>
      <c r="D18" s="102"/>
      <c r="E18" s="102"/>
      <c r="F18" s="102"/>
      <c r="G18" s="102"/>
      <c r="H18" s="94"/>
      <c r="I18" s="94"/>
      <c r="J18" s="94"/>
      <c r="K18" s="94"/>
      <c r="L18" s="94"/>
      <c r="M18" s="94"/>
      <c r="N18" s="94"/>
      <c r="O18" s="113"/>
      <c r="P18" s="113"/>
      <c r="Q18" s="113"/>
      <c r="R18" s="113"/>
      <c r="S18" s="113"/>
      <c r="T18" s="113"/>
    </row>
    <row r="19" spans="1:33" ht="15" customHeight="1" x14ac:dyDescent="0.2">
      <c r="A19" s="94"/>
      <c r="B19" s="102"/>
      <c r="C19" s="102"/>
      <c r="D19" s="102"/>
      <c r="E19" s="102"/>
      <c r="F19" s="102"/>
      <c r="G19" s="102"/>
      <c r="H19" s="94"/>
      <c r="I19" s="94"/>
      <c r="J19" s="94"/>
      <c r="K19" s="94"/>
      <c r="L19" s="94"/>
      <c r="M19" s="94"/>
      <c r="N19" s="94"/>
      <c r="O19" s="113"/>
      <c r="P19" s="113"/>
      <c r="Q19" s="113"/>
      <c r="R19" s="113"/>
      <c r="S19" s="113"/>
      <c r="T19" s="113"/>
    </row>
    <row r="20" spans="1:33" ht="24.75" customHeight="1" x14ac:dyDescent="0.2">
      <c r="A20" s="94"/>
      <c r="B20" s="102"/>
      <c r="C20" s="102"/>
      <c r="D20" s="102"/>
      <c r="E20" s="102"/>
      <c r="F20" s="102"/>
      <c r="G20" s="102"/>
      <c r="H20" s="94"/>
      <c r="I20" s="94"/>
      <c r="J20" s="94"/>
      <c r="K20" s="94"/>
      <c r="L20" s="94"/>
      <c r="M20" s="94"/>
      <c r="N20" s="94"/>
      <c r="O20" s="113"/>
      <c r="P20" s="113"/>
      <c r="Q20" s="113"/>
      <c r="R20" s="113"/>
      <c r="S20" s="113"/>
      <c r="T20" s="113"/>
    </row>
    <row r="21" spans="1:33" ht="12" customHeight="1" x14ac:dyDescent="0.2">
      <c r="A21" s="113"/>
      <c r="B21" s="103"/>
      <c r="C21" s="103"/>
      <c r="D21" s="103"/>
      <c r="E21" s="103"/>
      <c r="F21" s="103"/>
      <c r="G21" s="10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row>
    <row r="22" spans="1:33" ht="15" customHeight="1" x14ac:dyDescent="0.2">
      <c r="A22" s="113"/>
      <c r="B22" s="103"/>
      <c r="C22" s="103"/>
      <c r="D22" s="103"/>
      <c r="E22" s="103"/>
      <c r="F22" s="103"/>
      <c r="G22" s="10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row>
    <row r="23" spans="1:33" ht="22.5" customHeight="1" x14ac:dyDescent="0.2">
      <c r="A23" s="113"/>
      <c r="B23" s="103"/>
      <c r="C23" s="103"/>
      <c r="D23" s="103"/>
      <c r="E23" s="103"/>
      <c r="F23" s="103"/>
      <c r="G23" s="10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row>
    <row r="24" spans="1:33" x14ac:dyDescent="0.2">
      <c r="A24" s="113"/>
      <c r="B24" s="103"/>
      <c r="C24" s="103"/>
      <c r="D24" s="103"/>
      <c r="E24" s="103"/>
      <c r="F24" s="103"/>
      <c r="G24" s="10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row>
    <row r="25" spans="1:33" x14ac:dyDescent="0.2">
      <c r="A25" s="113"/>
      <c r="B25" s="103"/>
      <c r="C25" s="103"/>
      <c r="D25" s="103"/>
      <c r="E25" s="103"/>
      <c r="F25" s="103"/>
      <c r="G25" s="10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row>
    <row r="26" spans="1:33" x14ac:dyDescent="0.2">
      <c r="A26" s="113"/>
      <c r="B26" s="103"/>
      <c r="C26" s="103"/>
      <c r="D26" s="103"/>
      <c r="E26" s="103"/>
      <c r="F26" s="103"/>
      <c r="G26" s="10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row>
    <row r="27" spans="1:33" x14ac:dyDescent="0.2">
      <c r="A27" s="113"/>
      <c r="B27" s="103"/>
      <c r="C27" s="103"/>
      <c r="D27" s="103"/>
      <c r="E27" s="103"/>
      <c r="F27" s="103"/>
      <c r="G27" s="10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row>
    <row r="28" spans="1:33" x14ac:dyDescent="0.2">
      <c r="A28" s="113"/>
      <c r="B28" s="103"/>
      <c r="C28" s="103"/>
      <c r="D28" s="103"/>
      <c r="E28" s="103"/>
      <c r="F28" s="103"/>
      <c r="G28" s="10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row>
    <row r="29" spans="1:33" x14ac:dyDescent="0.2">
      <c r="A29" s="113"/>
      <c r="B29" s="103"/>
      <c r="C29" s="103"/>
      <c r="D29" s="103"/>
      <c r="E29" s="103"/>
      <c r="F29" s="103"/>
      <c r="G29" s="10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row>
    <row r="30" spans="1:33" ht="17.25" customHeight="1" x14ac:dyDescent="0.2">
      <c r="A30" s="113"/>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row>
    <row r="31" spans="1:33" ht="14.25" customHeight="1" x14ac:dyDescent="0.2">
      <c r="A31" s="113"/>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row>
    <row r="32" spans="1:33" x14ac:dyDescent="0.2">
      <c r="A32" s="113"/>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row>
    <row r="33" spans="1:33" ht="13.5" customHeight="1" x14ac:dyDescent="0.2">
      <c r="A33" s="113"/>
      <c r="B33" s="113"/>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row>
    <row r="34" spans="1:33" ht="24.75" customHeight="1" x14ac:dyDescent="0.2">
      <c r="A34" s="113"/>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row>
    <row r="35" spans="1:33" ht="36.75" customHeight="1" x14ac:dyDescent="0.2">
      <c r="A35" s="113"/>
      <c r="B35" s="113"/>
      <c r="C35" s="113"/>
      <c r="D35" s="113"/>
      <c r="E35" s="113"/>
      <c r="F35" s="113"/>
      <c r="G35" s="113"/>
      <c r="H35" s="113"/>
      <c r="I35" s="113"/>
      <c r="J35" s="113"/>
      <c r="K35" s="113"/>
      <c r="L35" s="113"/>
      <c r="M35" s="113"/>
      <c r="N35" s="113"/>
      <c r="O35" s="113"/>
      <c r="P35" s="113"/>
      <c r="Q35" s="113"/>
      <c r="R35" s="113"/>
      <c r="S35" s="113"/>
      <c r="T35" s="113"/>
    </row>
    <row r="36" spans="1:33" x14ac:dyDescent="0.2">
      <c r="A36" s="113"/>
      <c r="B36" s="113"/>
      <c r="C36" s="113"/>
      <c r="D36" s="113"/>
      <c r="E36" s="113"/>
      <c r="F36" s="113"/>
      <c r="G36" s="113"/>
      <c r="H36" s="113"/>
      <c r="I36" s="113"/>
      <c r="J36" s="113"/>
      <c r="K36" s="113"/>
      <c r="L36" s="113"/>
      <c r="M36" s="113"/>
      <c r="N36" s="113"/>
      <c r="O36" s="113"/>
      <c r="P36" s="113"/>
      <c r="Q36" s="113"/>
      <c r="R36" s="113"/>
      <c r="S36" s="113"/>
      <c r="T36" s="113"/>
    </row>
    <row r="37" spans="1:33" x14ac:dyDescent="0.2">
      <c r="A37" s="113"/>
      <c r="B37" s="113"/>
      <c r="C37" s="113"/>
      <c r="D37" s="113"/>
      <c r="E37" s="113"/>
      <c r="F37" s="113"/>
      <c r="G37" s="113"/>
      <c r="H37" s="113"/>
      <c r="I37" s="113"/>
      <c r="J37" s="113"/>
      <c r="K37" s="113"/>
      <c r="L37" s="113"/>
      <c r="M37" s="113"/>
      <c r="N37" s="113"/>
      <c r="O37" s="113"/>
      <c r="P37" s="113"/>
      <c r="Q37" s="113"/>
      <c r="R37" s="113"/>
      <c r="S37" s="113"/>
      <c r="T37" s="113"/>
    </row>
    <row r="38" spans="1:33" x14ac:dyDescent="0.2">
      <c r="A38" s="113"/>
      <c r="B38" s="113"/>
      <c r="C38" s="113"/>
      <c r="D38" s="113"/>
      <c r="E38" s="113"/>
      <c r="F38" s="113"/>
      <c r="G38" s="113"/>
      <c r="H38" s="113"/>
      <c r="I38" s="113"/>
      <c r="J38" s="113"/>
      <c r="K38" s="113"/>
      <c r="L38" s="113"/>
      <c r="M38" s="113"/>
      <c r="N38" s="113"/>
      <c r="O38" s="113"/>
      <c r="P38" s="113"/>
      <c r="Q38" s="113"/>
      <c r="R38" s="113"/>
      <c r="S38" s="113"/>
      <c r="T38" s="113"/>
    </row>
    <row r="39" spans="1:33" x14ac:dyDescent="0.2">
      <c r="A39" s="113"/>
      <c r="B39" s="113"/>
      <c r="C39" s="113"/>
      <c r="D39" s="113"/>
      <c r="E39" s="113"/>
      <c r="F39" s="113"/>
      <c r="G39" s="113"/>
      <c r="H39" s="113"/>
      <c r="I39" s="113"/>
      <c r="J39" s="113"/>
      <c r="K39" s="113"/>
      <c r="L39" s="113"/>
      <c r="M39" s="113"/>
      <c r="N39" s="113"/>
      <c r="O39" s="113"/>
      <c r="P39" s="113"/>
      <c r="Q39" s="113"/>
      <c r="R39" s="113"/>
      <c r="S39" s="113"/>
      <c r="T39" s="113"/>
    </row>
    <row r="40" spans="1:33" ht="15.75" customHeight="1" x14ac:dyDescent="0.2">
      <c r="A40" s="113"/>
      <c r="B40" s="113"/>
      <c r="C40" s="113"/>
      <c r="D40" s="113"/>
      <c r="E40" s="113"/>
      <c r="F40" s="113"/>
      <c r="G40" s="113"/>
      <c r="H40" s="113"/>
      <c r="I40" s="113"/>
      <c r="J40" s="113"/>
      <c r="K40" s="113"/>
      <c r="L40" s="113"/>
      <c r="M40" s="113"/>
      <c r="N40" s="113"/>
      <c r="O40" s="113"/>
      <c r="P40" s="113"/>
      <c r="Q40" s="113"/>
      <c r="R40" s="113"/>
      <c r="S40" s="113"/>
      <c r="T40" s="113"/>
    </row>
    <row r="41" spans="1:33" x14ac:dyDescent="0.2">
      <c r="A41" s="113"/>
      <c r="B41" s="113"/>
      <c r="C41" s="113"/>
      <c r="D41" s="113"/>
      <c r="E41" s="113"/>
      <c r="F41" s="113"/>
      <c r="G41" s="113"/>
      <c r="H41" s="113"/>
      <c r="I41" s="113"/>
      <c r="J41" s="113"/>
      <c r="K41" s="113"/>
      <c r="L41" s="113"/>
      <c r="M41" s="113"/>
      <c r="N41" s="113"/>
      <c r="O41" s="113"/>
      <c r="P41" s="113"/>
      <c r="Q41" s="113"/>
      <c r="R41" s="113"/>
      <c r="S41" s="113"/>
      <c r="T41" s="113"/>
    </row>
    <row r="42" spans="1:33" ht="14.25" customHeight="1" x14ac:dyDescent="0.2">
      <c r="A42" s="113"/>
      <c r="B42" s="113"/>
      <c r="C42" s="113"/>
      <c r="D42" s="113"/>
      <c r="E42" s="113"/>
      <c r="F42" s="113"/>
      <c r="G42" s="113"/>
      <c r="H42" s="113"/>
      <c r="I42" s="113"/>
      <c r="J42" s="113"/>
      <c r="K42" s="113"/>
      <c r="L42" s="113"/>
      <c r="M42" s="113"/>
      <c r="N42" s="113"/>
      <c r="O42" s="113"/>
      <c r="P42" s="113"/>
      <c r="Q42" s="113"/>
      <c r="R42" s="113"/>
      <c r="S42" s="113"/>
      <c r="T42" s="113"/>
    </row>
    <row r="43" spans="1:33" ht="14.25" customHeight="1" x14ac:dyDescent="0.2">
      <c r="A43" s="113"/>
      <c r="B43" s="113"/>
      <c r="C43" s="113"/>
      <c r="D43" s="113"/>
      <c r="E43" s="113"/>
      <c r="F43" s="113"/>
      <c r="G43" s="113"/>
      <c r="H43" s="113"/>
      <c r="I43" s="113"/>
      <c r="J43" s="113"/>
      <c r="K43" s="113"/>
      <c r="L43" s="113"/>
      <c r="M43" s="113"/>
      <c r="N43" s="113"/>
      <c r="O43" s="113"/>
      <c r="P43" s="113"/>
      <c r="Q43" s="113"/>
      <c r="R43" s="113"/>
      <c r="S43" s="113"/>
      <c r="T43" s="113"/>
    </row>
    <row r="44" spans="1:33" ht="15" customHeight="1" x14ac:dyDescent="0.2">
      <c r="A44" s="113"/>
      <c r="B44" s="113"/>
      <c r="C44" s="113"/>
      <c r="D44" s="113"/>
      <c r="E44" s="113"/>
      <c r="F44" s="113"/>
      <c r="G44" s="113"/>
      <c r="H44" s="113"/>
      <c r="I44" s="113"/>
      <c r="J44" s="113"/>
      <c r="K44" s="113"/>
      <c r="L44" s="113"/>
      <c r="M44" s="113"/>
      <c r="N44" s="113"/>
      <c r="O44" s="113"/>
      <c r="P44" s="113"/>
      <c r="Q44" s="113"/>
      <c r="R44" s="113"/>
      <c r="S44" s="113"/>
      <c r="T44" s="113"/>
    </row>
    <row r="45" spans="1:33" x14ac:dyDescent="0.2">
      <c r="A45" s="113"/>
      <c r="B45" s="113"/>
      <c r="C45" s="113"/>
      <c r="D45" s="113"/>
      <c r="E45" s="113"/>
      <c r="F45" s="113"/>
      <c r="G45" s="113"/>
      <c r="H45" s="113"/>
      <c r="I45" s="113"/>
      <c r="J45" s="113"/>
      <c r="K45" s="113"/>
      <c r="L45" s="113"/>
      <c r="M45" s="113"/>
      <c r="N45" s="113"/>
      <c r="O45" s="113"/>
      <c r="P45" s="113"/>
      <c r="Q45" s="113"/>
      <c r="R45" s="113"/>
      <c r="S45" s="113"/>
      <c r="T45" s="113"/>
    </row>
    <row r="46" spans="1:33" ht="33" customHeight="1" x14ac:dyDescent="0.2">
      <c r="A46" s="113"/>
      <c r="B46" s="113"/>
      <c r="C46" s="113"/>
      <c r="D46" s="113"/>
      <c r="E46" s="113"/>
      <c r="F46" s="113"/>
      <c r="G46" s="113"/>
      <c r="H46" s="113"/>
      <c r="I46" s="113"/>
      <c r="J46" s="113"/>
      <c r="K46" s="113"/>
      <c r="L46" s="113"/>
      <c r="M46" s="113"/>
      <c r="N46" s="113"/>
      <c r="O46" s="113"/>
      <c r="P46" s="113"/>
      <c r="Q46" s="113"/>
      <c r="R46" s="113"/>
      <c r="S46" s="113"/>
      <c r="T46" s="113"/>
    </row>
    <row r="47" spans="1:33" x14ac:dyDescent="0.2">
      <c r="A47" s="113"/>
      <c r="B47" s="113"/>
      <c r="C47" s="113"/>
      <c r="D47" s="113"/>
      <c r="E47" s="113"/>
      <c r="F47" s="113"/>
      <c r="G47" s="113"/>
      <c r="H47" s="113"/>
      <c r="I47" s="113"/>
      <c r="J47" s="113"/>
      <c r="K47" s="113"/>
      <c r="L47" s="113"/>
      <c r="M47" s="113"/>
      <c r="N47" s="113"/>
      <c r="O47" s="113"/>
      <c r="P47" s="113"/>
      <c r="Q47" s="113"/>
      <c r="R47" s="113"/>
      <c r="S47" s="113"/>
      <c r="T47" s="113"/>
    </row>
    <row r="48" spans="1:33" x14ac:dyDescent="0.2">
      <c r="A48" s="113"/>
      <c r="B48" s="113"/>
      <c r="C48" s="113"/>
      <c r="D48" s="113"/>
      <c r="E48" s="113"/>
      <c r="F48" s="113"/>
      <c r="G48" s="113"/>
      <c r="H48" s="113"/>
      <c r="I48" s="113"/>
      <c r="J48" s="113"/>
      <c r="K48" s="113"/>
      <c r="L48" s="113"/>
      <c r="M48" s="113"/>
      <c r="N48" s="113"/>
      <c r="O48" s="113"/>
      <c r="P48" s="113"/>
      <c r="Q48" s="113"/>
      <c r="R48" s="113"/>
      <c r="S48" s="113"/>
      <c r="T48" s="113"/>
    </row>
    <row r="49" spans="1:20" x14ac:dyDescent="0.2">
      <c r="A49" s="113"/>
      <c r="B49" s="113"/>
      <c r="C49" s="113"/>
      <c r="D49" s="113"/>
      <c r="E49" s="113"/>
      <c r="F49" s="113"/>
      <c r="G49" s="113"/>
      <c r="H49" s="113"/>
      <c r="I49" s="113"/>
      <c r="J49" s="113"/>
      <c r="K49" s="113"/>
      <c r="L49" s="113"/>
      <c r="M49" s="113"/>
      <c r="N49" s="113"/>
      <c r="O49" s="113"/>
      <c r="P49" s="113"/>
      <c r="Q49" s="113"/>
      <c r="R49" s="113"/>
      <c r="S49" s="113"/>
      <c r="T49" s="113"/>
    </row>
    <row r="50" spans="1:20" ht="17.25" customHeight="1" x14ac:dyDescent="0.2">
      <c r="A50" s="113"/>
      <c r="B50" s="113"/>
      <c r="C50" s="113"/>
      <c r="D50" s="113"/>
      <c r="E50" s="113"/>
      <c r="F50" s="113"/>
      <c r="G50" s="113"/>
      <c r="H50" s="113"/>
      <c r="I50" s="113"/>
      <c r="J50" s="113"/>
      <c r="K50" s="113"/>
      <c r="L50" s="113"/>
      <c r="M50" s="113"/>
      <c r="N50" s="113"/>
      <c r="O50" s="113"/>
      <c r="P50" s="113"/>
      <c r="Q50" s="113"/>
      <c r="R50" s="113"/>
      <c r="S50" s="113"/>
      <c r="T50" s="113"/>
    </row>
    <row r="51" spans="1:20" x14ac:dyDescent="0.2">
      <c r="A51" s="113"/>
      <c r="B51" s="113"/>
      <c r="C51" s="113"/>
      <c r="D51" s="113"/>
      <c r="E51" s="113"/>
      <c r="F51" s="113"/>
      <c r="G51" s="113"/>
      <c r="H51" s="113"/>
      <c r="I51" s="113"/>
      <c r="J51" s="113"/>
      <c r="K51" s="113"/>
      <c r="L51" s="113"/>
      <c r="M51" s="113"/>
      <c r="N51" s="113"/>
      <c r="O51" s="113"/>
      <c r="P51" s="113"/>
      <c r="Q51" s="113"/>
      <c r="R51" s="113"/>
      <c r="S51" s="113"/>
      <c r="T51" s="113"/>
    </row>
    <row r="52" spans="1:20" x14ac:dyDescent="0.2">
      <c r="A52" s="113"/>
      <c r="B52" s="113"/>
      <c r="C52" s="113"/>
      <c r="D52" s="113"/>
      <c r="E52" s="113"/>
      <c r="F52" s="113"/>
      <c r="G52" s="113"/>
      <c r="H52" s="113"/>
      <c r="I52" s="113"/>
      <c r="J52" s="113"/>
      <c r="K52" s="113"/>
      <c r="L52" s="113"/>
      <c r="M52" s="113"/>
      <c r="N52" s="113"/>
      <c r="O52" s="113"/>
      <c r="P52" s="113"/>
      <c r="Q52" s="113"/>
      <c r="R52" s="113"/>
      <c r="S52" s="113"/>
      <c r="T52" s="113"/>
    </row>
    <row r="53" spans="1:20" ht="17.25" customHeight="1" x14ac:dyDescent="0.2">
      <c r="A53" s="113"/>
      <c r="B53" s="113"/>
      <c r="C53" s="113"/>
      <c r="D53" s="113"/>
      <c r="E53" s="113"/>
      <c r="F53" s="113"/>
      <c r="G53" s="113"/>
      <c r="H53" s="113"/>
      <c r="I53" s="113"/>
      <c r="J53" s="113"/>
      <c r="K53" s="113"/>
      <c r="L53" s="113"/>
      <c r="M53" s="113"/>
      <c r="N53" s="113"/>
      <c r="O53" s="113"/>
      <c r="P53" s="113"/>
      <c r="Q53" s="113"/>
      <c r="R53" s="113"/>
      <c r="S53" s="113"/>
      <c r="T53" s="113"/>
    </row>
    <row r="54" spans="1:20" ht="21.75" customHeight="1" x14ac:dyDescent="0.2">
      <c r="A54" s="113"/>
      <c r="B54" s="113"/>
      <c r="C54" s="113"/>
      <c r="D54" s="113"/>
      <c r="E54" s="113"/>
      <c r="F54" s="113"/>
      <c r="G54" s="113"/>
      <c r="H54" s="113"/>
      <c r="I54" s="113"/>
      <c r="J54" s="113"/>
      <c r="K54" s="113"/>
      <c r="L54" s="113"/>
      <c r="M54" s="113"/>
      <c r="N54" s="113"/>
      <c r="O54" s="113"/>
      <c r="P54" s="113"/>
      <c r="Q54" s="113"/>
      <c r="R54" s="113"/>
      <c r="S54" s="113"/>
      <c r="T54" s="113"/>
    </row>
    <row r="55" spans="1:20" ht="47.25" customHeight="1" x14ac:dyDescent="0.2">
      <c r="A55" s="113"/>
      <c r="B55" s="113"/>
      <c r="C55" s="113"/>
      <c r="D55" s="113"/>
      <c r="E55" s="113"/>
      <c r="F55" s="113"/>
      <c r="G55" s="113"/>
      <c r="H55" s="113"/>
      <c r="I55" s="113"/>
      <c r="J55" s="113"/>
      <c r="K55" s="113"/>
      <c r="L55" s="113"/>
      <c r="M55" s="113"/>
      <c r="N55" s="113"/>
      <c r="O55" s="113"/>
      <c r="P55" s="113"/>
      <c r="Q55" s="113"/>
      <c r="R55" s="113"/>
      <c r="S55" s="113"/>
      <c r="T55" s="113"/>
    </row>
    <row r="56" spans="1:20" ht="30" customHeight="1" x14ac:dyDescent="0.2">
      <c r="A56" s="113"/>
      <c r="B56" s="113"/>
      <c r="C56" s="113"/>
      <c r="D56" s="113"/>
      <c r="E56" s="113"/>
      <c r="F56" s="113"/>
      <c r="G56" s="113"/>
      <c r="H56" s="113"/>
      <c r="I56" s="113"/>
      <c r="J56" s="113"/>
      <c r="K56" s="113"/>
      <c r="L56" s="113"/>
      <c r="M56" s="113"/>
      <c r="N56" s="113"/>
      <c r="O56" s="113"/>
      <c r="P56" s="113"/>
      <c r="Q56" s="113"/>
      <c r="R56" s="113"/>
      <c r="S56" s="113"/>
      <c r="T56" s="113"/>
    </row>
    <row r="57" spans="1:20" ht="14.25" customHeight="1" x14ac:dyDescent="0.2">
      <c r="A57" s="113"/>
      <c r="B57" s="113"/>
      <c r="C57" s="113"/>
      <c r="D57" s="113"/>
      <c r="E57" s="113"/>
      <c r="F57" s="113"/>
      <c r="G57" s="113"/>
      <c r="H57" s="113"/>
      <c r="I57" s="113"/>
      <c r="J57" s="113"/>
      <c r="K57" s="113"/>
      <c r="L57" s="113"/>
      <c r="M57" s="113"/>
      <c r="N57" s="113"/>
      <c r="O57" s="113"/>
      <c r="P57" s="113"/>
      <c r="Q57" s="113"/>
      <c r="R57" s="113"/>
      <c r="S57" s="113"/>
      <c r="T57" s="113"/>
    </row>
    <row r="58" spans="1:20" ht="14.25" customHeight="1" x14ac:dyDescent="0.2">
      <c r="A58" s="113"/>
      <c r="B58" s="113"/>
      <c r="C58" s="113"/>
      <c r="D58" s="113"/>
      <c r="E58" s="113"/>
      <c r="F58" s="113"/>
      <c r="G58" s="113"/>
      <c r="H58" s="113"/>
      <c r="I58" s="113"/>
      <c r="J58" s="113"/>
      <c r="K58" s="113"/>
      <c r="L58" s="113"/>
      <c r="M58" s="113"/>
      <c r="N58" s="113"/>
      <c r="O58" s="113"/>
      <c r="P58" s="113"/>
      <c r="Q58" s="113"/>
      <c r="R58" s="113"/>
      <c r="S58" s="113"/>
      <c r="T58" s="113"/>
    </row>
    <row r="59" spans="1:20" ht="14.25" customHeight="1" x14ac:dyDescent="0.2">
      <c r="A59" s="113"/>
      <c r="B59" s="113"/>
      <c r="C59" s="113"/>
      <c r="D59" s="113"/>
      <c r="E59" s="113"/>
      <c r="F59" s="113"/>
      <c r="G59" s="113"/>
      <c r="H59" s="113"/>
      <c r="I59" s="113"/>
      <c r="J59" s="113"/>
      <c r="K59" s="113"/>
      <c r="L59" s="113"/>
      <c r="M59" s="113"/>
      <c r="N59" s="113"/>
      <c r="O59" s="113"/>
      <c r="P59" s="113"/>
      <c r="Q59" s="113"/>
      <c r="R59" s="113"/>
      <c r="S59" s="113"/>
      <c r="T59" s="113"/>
    </row>
    <row r="60" spans="1:20" ht="14.25" customHeight="1" x14ac:dyDescent="0.2">
      <c r="A60" s="113"/>
      <c r="B60" s="113"/>
      <c r="C60" s="113"/>
      <c r="D60" s="113"/>
      <c r="E60" s="113"/>
      <c r="F60" s="113"/>
      <c r="G60" s="113"/>
      <c r="H60" s="113"/>
      <c r="I60" s="113"/>
      <c r="J60" s="113"/>
      <c r="K60" s="113"/>
      <c r="L60" s="113"/>
      <c r="M60" s="113"/>
      <c r="N60" s="113"/>
      <c r="O60" s="113"/>
      <c r="P60" s="113"/>
      <c r="Q60" s="113"/>
      <c r="R60" s="113"/>
      <c r="S60" s="113"/>
      <c r="T60" s="113"/>
    </row>
    <row r="61" spans="1:20" x14ac:dyDescent="0.2">
      <c r="A61" s="113"/>
      <c r="B61" s="113"/>
      <c r="C61" s="113"/>
      <c r="D61" s="113"/>
      <c r="E61" s="113"/>
      <c r="F61" s="113"/>
      <c r="G61" s="113"/>
      <c r="H61" s="113"/>
      <c r="I61" s="113"/>
      <c r="J61" s="113"/>
      <c r="K61" s="113"/>
      <c r="L61" s="113"/>
      <c r="M61" s="113"/>
      <c r="N61" s="113"/>
      <c r="O61" s="113"/>
      <c r="P61" s="113"/>
      <c r="Q61" s="113"/>
      <c r="R61" s="113"/>
      <c r="S61" s="113"/>
      <c r="T61" s="113"/>
    </row>
    <row r="62" spans="1:20" x14ac:dyDescent="0.2">
      <c r="A62" s="113"/>
      <c r="B62" s="113"/>
      <c r="C62" s="113"/>
      <c r="D62" s="113"/>
      <c r="E62" s="113"/>
      <c r="F62" s="113"/>
      <c r="G62" s="113"/>
      <c r="H62" s="113"/>
      <c r="I62" s="113"/>
      <c r="J62" s="113"/>
      <c r="K62" s="113"/>
      <c r="L62" s="113"/>
      <c r="M62" s="113"/>
      <c r="N62" s="113"/>
      <c r="O62" s="113"/>
      <c r="P62" s="113"/>
      <c r="Q62" s="113"/>
      <c r="R62" s="113"/>
      <c r="S62" s="113"/>
      <c r="T62" s="113"/>
    </row>
  </sheetData>
  <mergeCells count="9">
    <mergeCell ref="C15:H15"/>
    <mergeCell ref="B2:L3"/>
    <mergeCell ref="B4:L4"/>
    <mergeCell ref="C11:F11"/>
    <mergeCell ref="C7:K7"/>
    <mergeCell ref="C13:D13"/>
    <mergeCell ref="E13:F13"/>
    <mergeCell ref="C12:D12"/>
    <mergeCell ref="E12:F12"/>
  </mergeCells>
  <conditionalFormatting sqref="I36:I44">
    <cfRule type="colorScale" priority="2">
      <colorScale>
        <cfvo type="min"/>
        <cfvo type="max"/>
        <color rgb="FFFF7128"/>
        <color rgb="FFFFEF9C"/>
      </colorScale>
    </cfRule>
  </conditionalFormatting>
  <conditionalFormatting sqref="I47:I53">
    <cfRule type="colorScale" priority="1">
      <colorScale>
        <cfvo type="min"/>
        <cfvo type="max"/>
        <color rgb="FFFF7128"/>
        <color rgb="FFFFEF9C"/>
      </colorScale>
    </cfRule>
  </conditionalFormatting>
  <dataValidations count="4">
    <dataValidation type="whole" allowBlank="1" showInputMessage="1" showErrorMessage="1" sqref="I47:I53" xr:uid="{00000000-0002-0000-0400-000000000000}">
      <formula1>1</formula1>
      <formula2>6</formula2>
    </dataValidation>
    <dataValidation type="whole" allowBlank="1" showInputMessage="1" showErrorMessage="1" sqref="I14 I18:I20" xr:uid="{00000000-0002-0000-0400-000001000000}">
      <formula1>1</formula1>
      <formula2>100</formula2>
    </dataValidation>
    <dataValidation type="whole" allowBlank="1" showInputMessage="1" showErrorMessage="1" sqref="I24:I32 I36:I44" xr:uid="{00000000-0002-0000-0400-000002000000}">
      <formula1>1</formula1>
      <formula2>8</formula2>
    </dataValidation>
    <dataValidation type="decimal" allowBlank="1" showInputMessage="1" showErrorMessage="1" sqref="C9:K9 C13:F13 C17:E17" xr:uid="{00000000-0002-0000-0400-000003000000}">
      <formula1>0</formula1>
      <formula2>100</formula2>
    </dataValidation>
  </dataValidations>
  <printOptions horizontalCentered="1" verticalCentered="1"/>
  <pageMargins left="0.15748031496062992" right="0.15748031496062992" top="0.19685039370078741" bottom="0.19685039370078741" header="0.19685039370078741" footer="0.47244094488188981"/>
  <pageSetup paperSize="9" scale="6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89CD-71AB-480B-830A-5CE5C971E669}">
  <sheetPr>
    <tabColor rgb="FFFF9999"/>
  </sheetPr>
  <dimension ref="A1:AG108"/>
  <sheetViews>
    <sheetView topLeftCell="A7" workbookViewId="0">
      <selection activeCell="J25" sqref="J25"/>
    </sheetView>
  </sheetViews>
  <sheetFormatPr baseColWidth="10" defaultColWidth="9" defaultRowHeight="14.25" x14ac:dyDescent="0.2"/>
  <cols>
    <col min="1" max="1" width="6.875" style="95" customWidth="1"/>
    <col min="2" max="2" width="23.25" style="72" customWidth="1"/>
    <col min="3" max="3" width="10.25" style="72" customWidth="1"/>
    <col min="4" max="4" width="11.25" style="72" customWidth="1"/>
    <col min="5" max="5" width="13.25" style="72" customWidth="1"/>
    <col min="6" max="6" width="25.625" style="72" customWidth="1"/>
    <col min="7" max="7" width="13.375" style="72" customWidth="1"/>
    <col min="8" max="8" width="16" style="72" bestFit="1" customWidth="1"/>
    <col min="9" max="9" width="10.875" style="72" customWidth="1"/>
    <col min="10" max="10" width="12.875" style="72" customWidth="1"/>
    <col min="11" max="11" width="13.25" style="72" customWidth="1"/>
    <col min="12" max="12" width="13.5" style="72" customWidth="1"/>
    <col min="13" max="13" width="9.5" style="72" customWidth="1"/>
    <col min="14" max="14" width="11.5" style="72" customWidth="1"/>
    <col min="15" max="16" width="9.25" style="72" customWidth="1"/>
    <col min="17" max="17" width="10.875" style="72" customWidth="1"/>
    <col min="18" max="18" width="10.625" style="72" customWidth="1"/>
    <col min="19" max="19" width="8.5" style="72" customWidth="1"/>
    <col min="20" max="20" width="10.625" style="72" customWidth="1"/>
    <col min="21" max="21" width="9" style="72"/>
    <col min="22" max="22" width="10.25" style="72" customWidth="1"/>
    <col min="23" max="16384" width="9" style="72"/>
  </cols>
  <sheetData>
    <row r="1" spans="1:29" ht="40.5" customHeight="1" thickBot="1" x14ac:dyDescent="0.25">
      <c r="A1" s="135"/>
      <c r="B1" s="200" t="s">
        <v>508</v>
      </c>
      <c r="C1" s="113"/>
      <c r="D1" s="113"/>
      <c r="E1" s="113"/>
      <c r="F1" s="113"/>
      <c r="G1" s="113"/>
      <c r="H1" s="113"/>
      <c r="I1" s="113"/>
      <c r="J1" s="113"/>
      <c r="K1" s="113"/>
      <c r="L1" s="113"/>
      <c r="M1" s="94"/>
      <c r="N1" s="94"/>
      <c r="O1" s="113"/>
      <c r="P1" s="113"/>
      <c r="Q1" s="113"/>
      <c r="R1" s="113"/>
      <c r="S1" s="113"/>
    </row>
    <row r="2" spans="1:29" ht="13.5" customHeight="1" x14ac:dyDescent="0.2">
      <c r="A2" s="94"/>
      <c r="B2" s="422" t="s">
        <v>509</v>
      </c>
      <c r="C2" s="423"/>
      <c r="D2" s="423"/>
      <c r="E2" s="423"/>
      <c r="F2" s="423"/>
      <c r="G2" s="423"/>
      <c r="H2" s="423"/>
      <c r="I2" s="423"/>
      <c r="J2" s="423"/>
      <c r="K2" s="423"/>
      <c r="L2" s="424"/>
      <c r="M2" s="94"/>
      <c r="N2" s="94"/>
      <c r="O2" s="113"/>
      <c r="P2" s="113"/>
      <c r="Q2" s="113"/>
      <c r="R2" s="113"/>
      <c r="S2" s="113"/>
      <c r="T2" s="201"/>
    </row>
    <row r="3" spans="1:29" ht="13.5" customHeight="1" thickBot="1" x14ac:dyDescent="0.25">
      <c r="A3" s="94"/>
      <c r="B3" s="425"/>
      <c r="C3" s="426"/>
      <c r="D3" s="426"/>
      <c r="E3" s="426"/>
      <c r="F3" s="426"/>
      <c r="G3" s="426"/>
      <c r="H3" s="426"/>
      <c r="I3" s="426"/>
      <c r="J3" s="426"/>
      <c r="K3" s="426"/>
      <c r="L3" s="427"/>
      <c r="M3" s="94"/>
      <c r="N3" s="94"/>
      <c r="O3" s="113"/>
      <c r="P3" s="113"/>
      <c r="Q3" s="113"/>
      <c r="R3" s="113"/>
      <c r="S3" s="113"/>
      <c r="T3" s="201"/>
    </row>
    <row r="4" spans="1:29" ht="70.5" customHeight="1" thickBot="1" x14ac:dyDescent="0.25">
      <c r="A4" s="94"/>
      <c r="B4" s="428" t="s">
        <v>456</v>
      </c>
      <c r="C4" s="429"/>
      <c r="D4" s="429"/>
      <c r="E4" s="429"/>
      <c r="F4" s="429"/>
      <c r="G4" s="429"/>
      <c r="H4" s="429"/>
      <c r="I4" s="429"/>
      <c r="J4" s="429"/>
      <c r="K4" s="429"/>
      <c r="L4" s="430"/>
      <c r="M4" s="94"/>
      <c r="N4" s="94"/>
      <c r="O4" s="113"/>
      <c r="P4" s="113"/>
      <c r="Q4" s="113"/>
      <c r="R4" s="113"/>
      <c r="S4" s="113"/>
      <c r="T4" s="201"/>
    </row>
    <row r="5" spans="1:29" s="113" customFormat="1" ht="13.5" customHeight="1" x14ac:dyDescent="0.2">
      <c r="A5" s="94"/>
      <c r="B5" s="102"/>
      <c r="C5" s="102"/>
      <c r="D5" s="102"/>
      <c r="E5" s="102"/>
      <c r="F5" s="102"/>
      <c r="G5" s="102"/>
      <c r="H5" s="102"/>
      <c r="I5" s="102"/>
      <c r="J5" s="102"/>
      <c r="K5" s="102"/>
      <c r="L5" s="102"/>
      <c r="M5" s="94"/>
      <c r="N5" s="94"/>
      <c r="T5" s="201"/>
      <c r="U5" s="72"/>
      <c r="V5" s="72"/>
      <c r="W5" s="72"/>
      <c r="X5" s="72"/>
      <c r="Y5" s="72"/>
      <c r="Z5" s="72"/>
      <c r="AA5" s="72"/>
    </row>
    <row r="6" spans="1:29" s="113" customFormat="1" ht="13.5" customHeight="1" thickBot="1" x14ac:dyDescent="0.25">
      <c r="A6" s="94"/>
      <c r="B6" s="102"/>
      <c r="C6" s="102"/>
      <c r="D6" s="102"/>
      <c r="E6" s="102"/>
      <c r="F6" s="102"/>
      <c r="G6" s="102"/>
      <c r="H6" s="102"/>
      <c r="I6" s="102"/>
      <c r="J6" s="102"/>
      <c r="K6" s="102"/>
      <c r="L6" s="102"/>
      <c r="M6" s="94"/>
      <c r="N6" s="94"/>
      <c r="T6" s="201"/>
      <c r="U6" s="72"/>
      <c r="V6" s="72"/>
      <c r="W6" s="72"/>
      <c r="X6" s="72"/>
      <c r="Y6" s="72"/>
      <c r="Z6" s="72"/>
      <c r="AA6" s="72"/>
    </row>
    <row r="7" spans="1:29" s="113" customFormat="1" ht="15" thickBot="1" x14ac:dyDescent="0.25">
      <c r="A7" s="94"/>
      <c r="B7" s="439" t="s">
        <v>510</v>
      </c>
      <c r="C7" s="440"/>
      <c r="D7" s="440"/>
      <c r="E7" s="440"/>
      <c r="F7" s="440"/>
      <c r="G7" s="440"/>
      <c r="H7" s="440"/>
      <c r="I7" s="440"/>
      <c r="J7" s="440"/>
      <c r="K7" s="441"/>
      <c r="L7" s="115"/>
      <c r="M7" s="94"/>
      <c r="N7" s="94"/>
      <c r="T7" s="201"/>
      <c r="U7" s="72"/>
      <c r="V7" s="72"/>
      <c r="W7" s="72"/>
      <c r="X7" s="72"/>
      <c r="Y7" s="72"/>
      <c r="Z7" s="72"/>
      <c r="AA7" s="72"/>
    </row>
    <row r="8" spans="1:29" s="113" customFormat="1" ht="15" thickBot="1" x14ac:dyDescent="0.25">
      <c r="A8" s="94"/>
      <c r="B8" s="290"/>
      <c r="C8" s="102"/>
      <c r="D8" s="102"/>
      <c r="E8" s="102"/>
      <c r="F8" s="102"/>
      <c r="G8" s="102"/>
      <c r="H8" s="94"/>
      <c r="I8" s="94"/>
      <c r="J8" s="94"/>
      <c r="K8" s="291"/>
      <c r="L8" s="94"/>
      <c r="M8" s="94"/>
      <c r="S8" s="201"/>
      <c r="T8" s="72"/>
      <c r="U8" s="72"/>
      <c r="V8" s="72"/>
      <c r="W8" s="72"/>
      <c r="X8" s="72"/>
    </row>
    <row r="9" spans="1:29" s="113" customFormat="1" ht="34.5" thickBot="1" x14ac:dyDescent="0.25">
      <c r="A9" s="94"/>
      <c r="B9" s="292"/>
      <c r="C9" s="202" t="s">
        <v>511</v>
      </c>
      <c r="D9" s="209" t="s">
        <v>512</v>
      </c>
      <c r="E9" s="102"/>
      <c r="F9" s="102"/>
      <c r="G9" s="102"/>
      <c r="H9" s="94"/>
      <c r="I9" s="94"/>
      <c r="J9" s="94"/>
      <c r="K9" s="291"/>
      <c r="L9" s="94"/>
      <c r="M9" s="94"/>
      <c r="S9" s="201"/>
      <c r="T9" s="72"/>
      <c r="U9" s="72"/>
      <c r="V9" s="72"/>
      <c r="W9" s="72"/>
      <c r="X9" s="72"/>
    </row>
    <row r="10" spans="1:29" s="113" customFormat="1" ht="23.25" thickBot="1" x14ac:dyDescent="0.25">
      <c r="B10" s="136" t="s">
        <v>513</v>
      </c>
      <c r="C10" s="22"/>
      <c r="D10" s="68"/>
      <c r="E10" s="103"/>
      <c r="F10" s="103"/>
      <c r="G10" s="103"/>
      <c r="K10" s="293"/>
      <c r="S10" s="201"/>
      <c r="T10" s="72"/>
      <c r="U10" s="72"/>
      <c r="V10" s="72"/>
      <c r="W10" s="72"/>
      <c r="X10" s="72"/>
    </row>
    <row r="11" spans="1:29" s="113" customFormat="1" ht="34.5" thickBot="1" x14ac:dyDescent="0.25">
      <c r="B11" s="136" t="s">
        <v>514</v>
      </c>
      <c r="C11" s="22"/>
      <c r="D11" s="68"/>
      <c r="E11" s="103"/>
      <c r="F11" s="103"/>
      <c r="G11" s="103"/>
      <c r="K11" s="293"/>
      <c r="N11" s="94"/>
      <c r="T11" s="207"/>
      <c r="W11" s="72"/>
      <c r="X11" s="72"/>
      <c r="Y11" s="72"/>
      <c r="Z11" s="72"/>
      <c r="AA11" s="72"/>
      <c r="AC11" s="112"/>
    </row>
    <row r="12" spans="1:29" s="113" customFormat="1" x14ac:dyDescent="0.2">
      <c r="B12" s="294"/>
      <c r="C12" s="103"/>
      <c r="D12" s="103"/>
      <c r="E12" s="103"/>
      <c r="F12" s="103"/>
      <c r="G12" s="103"/>
      <c r="K12" s="293"/>
      <c r="N12" s="94"/>
      <c r="T12" s="207"/>
      <c r="W12" s="72"/>
      <c r="X12" s="72"/>
      <c r="Y12" s="72"/>
      <c r="Z12" s="72"/>
      <c r="AA12" s="72"/>
      <c r="AC12" s="112"/>
    </row>
    <row r="13" spans="1:29" ht="15" thickBot="1" x14ac:dyDescent="0.25">
      <c r="A13" s="113"/>
      <c r="B13" s="442" t="s">
        <v>538</v>
      </c>
      <c r="C13" s="443"/>
      <c r="D13" s="443"/>
      <c r="E13" s="443"/>
      <c r="F13" s="295"/>
      <c r="G13" s="296"/>
      <c r="H13" s="297"/>
      <c r="I13" s="297"/>
      <c r="J13" s="297"/>
      <c r="K13" s="298"/>
      <c r="L13" s="113"/>
      <c r="M13" s="113"/>
      <c r="N13" s="94"/>
      <c r="O13" s="113"/>
      <c r="P13" s="113"/>
      <c r="Q13" s="113"/>
      <c r="R13" s="113"/>
      <c r="S13" s="113"/>
      <c r="T13" s="207"/>
      <c r="U13" s="113"/>
      <c r="V13" s="113"/>
    </row>
    <row r="14" spans="1:29" x14ac:dyDescent="0.2">
      <c r="A14" s="113"/>
      <c r="B14" s="103"/>
      <c r="C14" s="103"/>
      <c r="D14" s="103"/>
      <c r="E14" s="103"/>
      <c r="F14" s="103"/>
      <c r="G14" s="103"/>
      <c r="H14" s="113"/>
      <c r="I14" s="113"/>
      <c r="J14" s="113"/>
      <c r="K14" s="113"/>
      <c r="L14" s="113"/>
      <c r="M14" s="113"/>
      <c r="N14" s="94"/>
      <c r="O14" s="113"/>
      <c r="P14" s="113"/>
      <c r="Q14" s="113"/>
      <c r="R14" s="113"/>
      <c r="S14" s="113"/>
      <c r="T14" s="207"/>
      <c r="U14" s="113"/>
      <c r="V14" s="113"/>
    </row>
    <row r="15" spans="1:29" ht="15" thickBot="1" x14ac:dyDescent="0.25">
      <c r="A15" s="113"/>
      <c r="B15" s="103"/>
      <c r="C15" s="103"/>
      <c r="D15" s="103"/>
      <c r="E15" s="103"/>
      <c r="F15" s="103"/>
      <c r="G15" s="103"/>
      <c r="H15" s="113"/>
      <c r="I15" s="113"/>
      <c r="J15" s="113"/>
      <c r="K15" s="113"/>
      <c r="L15" s="113"/>
      <c r="M15" s="113"/>
      <c r="N15" s="94"/>
      <c r="O15" s="113"/>
      <c r="P15" s="113"/>
      <c r="Q15" s="113"/>
      <c r="R15" s="113"/>
      <c r="S15" s="113"/>
      <c r="T15" s="207"/>
      <c r="U15" s="113"/>
      <c r="V15" s="113"/>
    </row>
    <row r="16" spans="1:29" ht="30" customHeight="1" thickBot="1" x14ac:dyDescent="0.25">
      <c r="A16" s="113"/>
      <c r="B16" s="446" t="s">
        <v>362</v>
      </c>
      <c r="C16" s="447"/>
      <c r="D16" s="447"/>
      <c r="E16" s="447"/>
      <c r="F16" s="447"/>
      <c r="G16" s="447"/>
      <c r="H16" s="448"/>
      <c r="I16" s="102"/>
      <c r="J16" s="449" t="s">
        <v>125</v>
      </c>
      <c r="K16" s="449"/>
      <c r="L16" s="449" t="s">
        <v>363</v>
      </c>
      <c r="M16" s="449"/>
      <c r="S16" s="113"/>
      <c r="T16" s="207"/>
    </row>
    <row r="17" spans="1:33" ht="28.5" customHeight="1" thickBot="1" x14ac:dyDescent="0.25">
      <c r="A17" s="113"/>
      <c r="B17" s="102"/>
      <c r="C17" s="102"/>
      <c r="D17" s="102"/>
      <c r="E17" s="102"/>
      <c r="F17" s="102"/>
      <c r="G17" s="102"/>
      <c r="H17" s="102"/>
      <c r="I17" s="102"/>
      <c r="J17" s="449" t="s">
        <v>364</v>
      </c>
      <c r="K17" s="449"/>
      <c r="L17" s="106" t="s">
        <v>306</v>
      </c>
      <c r="M17" s="444" t="s">
        <v>429</v>
      </c>
      <c r="N17" s="445"/>
      <c r="S17" s="113"/>
      <c r="T17" s="113"/>
    </row>
    <row r="18" spans="1:33" ht="15" thickBot="1" x14ac:dyDescent="0.25">
      <c r="A18" s="113"/>
      <c r="B18" s="305" t="s">
        <v>515</v>
      </c>
      <c r="C18" s="300"/>
      <c r="D18" s="300"/>
      <c r="E18" s="300"/>
      <c r="F18" s="301"/>
      <c r="G18" s="299"/>
      <c r="H18" s="113"/>
      <c r="I18" s="113"/>
      <c r="J18" s="102"/>
      <c r="K18" s="102"/>
      <c r="L18" s="102"/>
      <c r="M18" s="102"/>
      <c r="N18" s="103"/>
      <c r="O18" s="113"/>
      <c r="P18" s="113"/>
      <c r="Q18" s="113"/>
      <c r="R18" s="113"/>
      <c r="S18" s="113"/>
      <c r="T18" s="113"/>
    </row>
    <row r="19" spans="1:33" ht="15" thickBot="1" x14ac:dyDescent="0.25">
      <c r="A19" s="113"/>
      <c r="B19" s="113"/>
      <c r="C19" s="113"/>
      <c r="D19" s="113"/>
      <c r="E19" s="113"/>
      <c r="F19" s="113"/>
      <c r="G19" s="103"/>
      <c r="H19" s="113"/>
      <c r="I19" s="113"/>
      <c r="J19" s="113"/>
      <c r="K19" s="113"/>
      <c r="L19" s="113"/>
      <c r="M19" s="113"/>
      <c r="N19" s="94"/>
      <c r="O19" s="113"/>
      <c r="P19" s="113"/>
      <c r="Q19" s="113"/>
      <c r="R19" s="113"/>
      <c r="S19" s="113"/>
      <c r="T19" s="113"/>
    </row>
    <row r="20" spans="1:33" ht="15" thickBot="1" x14ac:dyDescent="0.25">
      <c r="A20" s="113"/>
      <c r="B20" s="305" t="s">
        <v>518</v>
      </c>
      <c r="C20" s="300"/>
      <c r="D20" s="300"/>
      <c r="E20" s="300"/>
      <c r="F20" s="301"/>
      <c r="G20" s="301"/>
      <c r="H20" s="113"/>
      <c r="I20" s="113"/>
      <c r="J20" s="113"/>
      <c r="K20" s="113"/>
      <c r="L20" s="113"/>
      <c r="M20" s="113"/>
      <c r="N20" s="94"/>
      <c r="O20" s="113"/>
      <c r="P20" s="113"/>
      <c r="Q20" s="113"/>
      <c r="R20" s="113"/>
      <c r="S20" s="113"/>
      <c r="T20" s="113"/>
    </row>
    <row r="21" spans="1:33" ht="15" thickBot="1" x14ac:dyDescent="0.25">
      <c r="A21" s="113"/>
      <c r="B21" s="113"/>
      <c r="C21" s="113"/>
      <c r="D21" s="113"/>
      <c r="E21" s="113"/>
      <c r="F21" s="113"/>
      <c r="G21" s="103"/>
      <c r="H21" s="113"/>
      <c r="I21" s="113"/>
      <c r="J21" s="113"/>
      <c r="K21" s="113"/>
      <c r="L21" s="113"/>
      <c r="M21" s="113"/>
      <c r="N21" s="94"/>
      <c r="O21" s="113"/>
      <c r="P21" s="113"/>
      <c r="Q21" s="113"/>
      <c r="R21" s="113"/>
      <c r="S21" s="113"/>
      <c r="T21" s="113"/>
    </row>
    <row r="22" spans="1:33" ht="15" customHeight="1" thickBot="1" x14ac:dyDescent="0.25">
      <c r="A22" s="113"/>
      <c r="B22" s="305" t="s">
        <v>516</v>
      </c>
      <c r="C22" s="303"/>
      <c r="D22" s="303"/>
      <c r="E22" s="303"/>
      <c r="F22" s="304"/>
      <c r="G22" s="302"/>
      <c r="H22" s="113"/>
      <c r="I22" s="113"/>
      <c r="J22" s="113"/>
      <c r="K22" s="113"/>
      <c r="L22" s="113"/>
      <c r="M22" s="113"/>
      <c r="N22" s="94"/>
      <c r="O22" s="113"/>
      <c r="P22" s="113"/>
      <c r="Q22" s="113"/>
      <c r="R22" s="113"/>
      <c r="S22" s="113"/>
      <c r="T22" s="113"/>
    </row>
    <row r="23" spans="1:33" ht="15" customHeight="1" thickBot="1" x14ac:dyDescent="0.25">
      <c r="A23" s="113"/>
      <c r="B23" s="113"/>
      <c r="C23" s="113"/>
      <c r="D23" s="113"/>
      <c r="E23" s="113"/>
      <c r="F23" s="113"/>
      <c r="G23" s="113"/>
      <c r="H23" s="113"/>
      <c r="I23" s="113"/>
      <c r="J23" s="113"/>
      <c r="K23" s="113"/>
      <c r="L23" s="113"/>
      <c r="M23" s="113"/>
      <c r="N23" s="94"/>
      <c r="O23" s="113"/>
      <c r="P23" s="113"/>
      <c r="Q23" s="113"/>
      <c r="R23" s="113"/>
      <c r="S23" s="113"/>
      <c r="T23" s="113"/>
    </row>
    <row r="24" spans="1:33" ht="15" thickBot="1" x14ac:dyDescent="0.25">
      <c r="A24" s="113"/>
      <c r="B24" s="305" t="s">
        <v>517</v>
      </c>
      <c r="C24" s="303"/>
      <c r="D24" s="303"/>
      <c r="E24" s="303"/>
      <c r="F24" s="304"/>
      <c r="G24" s="302"/>
      <c r="H24" s="113"/>
      <c r="I24" s="113"/>
      <c r="J24" s="113"/>
      <c r="K24" s="113"/>
      <c r="L24" s="113"/>
      <c r="M24" s="113"/>
      <c r="N24" s="94"/>
      <c r="O24" s="113"/>
      <c r="P24" s="113"/>
      <c r="Q24" s="113"/>
      <c r="R24" s="113"/>
      <c r="S24" s="113"/>
      <c r="T24" s="113"/>
    </row>
    <row r="25" spans="1:33" ht="12" customHeight="1" x14ac:dyDescent="0.2">
      <c r="A25" s="113"/>
      <c r="B25" s="113"/>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row>
    <row r="26" spans="1:33" ht="15" customHeight="1" x14ac:dyDescent="0.2">
      <c r="A26" s="113"/>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row>
    <row r="27" spans="1:33" ht="22.5" customHeight="1" x14ac:dyDescent="0.2">
      <c r="A27" s="113"/>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row>
    <row r="28" spans="1:33" x14ac:dyDescent="0.2">
      <c r="A28" s="113"/>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row>
    <row r="29" spans="1:33" x14ac:dyDescent="0.2">
      <c r="A29" s="113"/>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row>
    <row r="30" spans="1:33" x14ac:dyDescent="0.2">
      <c r="A30" s="113"/>
      <c r="B30" s="113"/>
      <c r="C30" s="113"/>
      <c r="D30" s="113"/>
      <c r="E30" s="113"/>
      <c r="F30" s="113"/>
      <c r="G30" s="113"/>
      <c r="H30" s="113"/>
      <c r="I30" s="110"/>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row>
    <row r="31" spans="1:33" x14ac:dyDescent="0.2">
      <c r="A31" s="113"/>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row>
    <row r="32" spans="1:33" x14ac:dyDescent="0.2">
      <c r="A32" s="113"/>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row>
    <row r="33" spans="1:33" x14ac:dyDescent="0.2">
      <c r="A33" s="113"/>
      <c r="B33" s="113"/>
      <c r="C33" s="113"/>
      <c r="D33" s="113"/>
      <c r="E33" s="113"/>
      <c r="F33" s="113"/>
      <c r="G33" s="113"/>
      <c r="H33" s="113"/>
      <c r="I33" s="113"/>
      <c r="J33" s="74"/>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row>
    <row r="34" spans="1:33" ht="17.25" customHeight="1" x14ac:dyDescent="0.2">
      <c r="A34" s="113"/>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row>
    <row r="35" spans="1:33" ht="14.25" customHeight="1" x14ac:dyDescent="0.2">
      <c r="A35" s="113"/>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row>
    <row r="36" spans="1:33" x14ac:dyDescent="0.2">
      <c r="A36" s="113"/>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row>
    <row r="37" spans="1:33" ht="13.5" customHeight="1" x14ac:dyDescent="0.2">
      <c r="A37" s="113"/>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row>
    <row r="38" spans="1:33" ht="24.75" customHeight="1" x14ac:dyDescent="0.2">
      <c r="A38" s="113"/>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row>
    <row r="39" spans="1:33" ht="36.75" customHeight="1" x14ac:dyDescent="0.2">
      <c r="A39" s="113"/>
      <c r="B39" s="113"/>
      <c r="C39" s="113"/>
      <c r="D39" s="113"/>
      <c r="E39" s="113"/>
      <c r="F39" s="113"/>
      <c r="G39" s="113"/>
      <c r="H39" s="113"/>
      <c r="I39" s="113"/>
      <c r="J39" s="113"/>
      <c r="K39" s="113"/>
      <c r="L39" s="113"/>
      <c r="M39" s="113"/>
      <c r="N39" s="113"/>
      <c r="O39" s="113"/>
      <c r="P39" s="113"/>
      <c r="Q39" s="113"/>
      <c r="R39" s="113"/>
      <c r="S39" s="113"/>
      <c r="T39" s="113"/>
    </row>
    <row r="40" spans="1:33" x14ac:dyDescent="0.2">
      <c r="A40" s="113"/>
      <c r="B40" s="113"/>
      <c r="C40" s="113"/>
      <c r="D40" s="113"/>
      <c r="E40" s="113"/>
      <c r="F40" s="113"/>
      <c r="G40" s="113"/>
      <c r="H40" s="113"/>
      <c r="I40" s="113"/>
      <c r="J40" s="113"/>
      <c r="K40" s="113"/>
      <c r="L40" s="113"/>
      <c r="M40" s="113"/>
      <c r="N40" s="113"/>
      <c r="O40" s="113"/>
      <c r="P40" s="113"/>
      <c r="Q40" s="113"/>
      <c r="R40" s="113"/>
      <c r="S40" s="113"/>
      <c r="T40" s="113"/>
    </row>
    <row r="41" spans="1:33" x14ac:dyDescent="0.2">
      <c r="A41" s="113"/>
      <c r="B41" s="113"/>
      <c r="C41" s="113"/>
      <c r="D41" s="113"/>
      <c r="E41" s="113"/>
      <c r="F41" s="113"/>
      <c r="G41" s="113"/>
      <c r="H41" s="113"/>
      <c r="I41" s="113"/>
      <c r="J41" s="113"/>
      <c r="K41" s="113"/>
      <c r="L41" s="113"/>
      <c r="M41" s="113"/>
      <c r="N41" s="113"/>
      <c r="O41" s="113"/>
      <c r="P41" s="113"/>
      <c r="Q41" s="113"/>
      <c r="R41" s="113"/>
      <c r="S41" s="113"/>
      <c r="T41" s="113"/>
    </row>
    <row r="42" spans="1:33" x14ac:dyDescent="0.2">
      <c r="A42" s="113"/>
      <c r="B42" s="113"/>
      <c r="C42" s="113"/>
      <c r="D42" s="113"/>
      <c r="E42" s="113"/>
      <c r="F42" s="113"/>
      <c r="G42" s="113"/>
      <c r="H42" s="113"/>
      <c r="I42" s="113"/>
      <c r="J42" s="113"/>
      <c r="K42" s="113"/>
      <c r="L42" s="113"/>
      <c r="M42" s="113"/>
      <c r="N42" s="113"/>
      <c r="O42" s="113"/>
      <c r="P42" s="113"/>
      <c r="Q42" s="113"/>
      <c r="R42" s="113"/>
      <c r="S42" s="113"/>
      <c r="T42" s="113"/>
    </row>
    <row r="43" spans="1:33" x14ac:dyDescent="0.2">
      <c r="A43" s="113"/>
      <c r="B43" s="113"/>
      <c r="C43" s="113"/>
      <c r="D43" s="113"/>
      <c r="E43" s="113"/>
      <c r="F43" s="113"/>
      <c r="G43" s="113"/>
      <c r="H43" s="113"/>
      <c r="I43" s="113"/>
      <c r="J43" s="113"/>
      <c r="K43" s="113"/>
      <c r="L43" s="113"/>
      <c r="M43" s="113"/>
      <c r="N43" s="113"/>
      <c r="O43" s="113"/>
      <c r="P43" s="113"/>
      <c r="Q43" s="113"/>
      <c r="R43" s="113"/>
      <c r="S43" s="113"/>
      <c r="T43" s="113"/>
    </row>
    <row r="44" spans="1:33" ht="15.75" customHeight="1" x14ac:dyDescent="0.2">
      <c r="A44" s="113"/>
      <c r="B44" s="113"/>
      <c r="C44" s="113"/>
      <c r="D44" s="113"/>
      <c r="E44" s="113"/>
      <c r="F44" s="113"/>
      <c r="G44" s="113"/>
      <c r="H44" s="113"/>
      <c r="I44" s="113"/>
      <c r="J44" s="113"/>
      <c r="K44" s="113"/>
      <c r="L44" s="113"/>
      <c r="M44" s="113"/>
      <c r="N44" s="113"/>
      <c r="O44" s="113"/>
      <c r="P44" s="113"/>
      <c r="Q44" s="113"/>
      <c r="R44" s="113"/>
      <c r="S44" s="113"/>
      <c r="T44" s="113"/>
    </row>
    <row r="45" spans="1:33" x14ac:dyDescent="0.2">
      <c r="A45" s="113"/>
      <c r="B45" s="113"/>
      <c r="C45" s="113"/>
      <c r="D45" s="113"/>
      <c r="E45" s="113"/>
      <c r="F45" s="113"/>
      <c r="G45" s="113"/>
      <c r="H45" s="113"/>
      <c r="I45" s="113"/>
      <c r="J45" s="113"/>
      <c r="K45" s="113"/>
      <c r="L45" s="113"/>
      <c r="M45" s="113"/>
      <c r="N45" s="113"/>
      <c r="O45" s="113"/>
      <c r="P45" s="113"/>
      <c r="Q45" s="113"/>
      <c r="R45" s="113"/>
      <c r="S45" s="113"/>
      <c r="T45" s="113"/>
    </row>
    <row r="46" spans="1:33" ht="14.25" customHeight="1" x14ac:dyDescent="0.2">
      <c r="A46" s="113"/>
      <c r="B46" s="113"/>
      <c r="C46" s="113"/>
      <c r="D46" s="113"/>
      <c r="E46" s="113"/>
      <c r="F46" s="113"/>
      <c r="G46" s="113"/>
      <c r="H46" s="113"/>
      <c r="I46" s="113"/>
      <c r="J46" s="113"/>
      <c r="K46" s="113"/>
      <c r="L46" s="113"/>
      <c r="M46" s="113"/>
      <c r="N46" s="113"/>
      <c r="O46" s="113"/>
      <c r="P46" s="113"/>
      <c r="Q46" s="113"/>
      <c r="R46" s="113"/>
      <c r="S46" s="113"/>
      <c r="T46" s="113"/>
    </row>
    <row r="47" spans="1:33" ht="14.25" customHeight="1" x14ac:dyDescent="0.2">
      <c r="A47" s="113"/>
      <c r="B47" s="113"/>
      <c r="C47" s="113"/>
      <c r="D47" s="113"/>
      <c r="E47" s="113"/>
      <c r="F47" s="113"/>
      <c r="G47" s="113"/>
      <c r="H47" s="113"/>
      <c r="I47" s="113"/>
      <c r="J47" s="113"/>
      <c r="K47" s="113"/>
      <c r="L47" s="113"/>
      <c r="M47" s="113"/>
      <c r="N47" s="113"/>
      <c r="O47" s="113"/>
      <c r="P47" s="113"/>
      <c r="Q47" s="113"/>
      <c r="R47" s="113"/>
      <c r="S47" s="113"/>
      <c r="T47" s="113"/>
    </row>
    <row r="48" spans="1:33" ht="15" customHeight="1" x14ac:dyDescent="0.2">
      <c r="A48" s="113"/>
      <c r="B48" s="113"/>
      <c r="C48" s="113"/>
      <c r="D48" s="113"/>
      <c r="E48" s="113"/>
      <c r="F48" s="113"/>
      <c r="G48" s="113"/>
      <c r="H48" s="113"/>
      <c r="I48" s="113"/>
      <c r="J48" s="113"/>
      <c r="K48" s="113"/>
      <c r="L48" s="113"/>
      <c r="M48" s="113"/>
      <c r="N48" s="113"/>
      <c r="O48" s="113"/>
      <c r="P48" s="113"/>
      <c r="Q48" s="113"/>
      <c r="R48" s="113"/>
      <c r="S48" s="113"/>
      <c r="T48" s="113"/>
    </row>
    <row r="49" spans="1:20" x14ac:dyDescent="0.2">
      <c r="A49" s="113"/>
      <c r="B49" s="113"/>
      <c r="C49" s="113"/>
      <c r="D49" s="113"/>
      <c r="E49" s="113"/>
      <c r="F49" s="113"/>
      <c r="G49" s="113"/>
      <c r="H49" s="113"/>
      <c r="I49" s="113"/>
      <c r="J49" s="113"/>
      <c r="K49" s="113"/>
      <c r="L49" s="113"/>
      <c r="M49" s="113"/>
      <c r="N49" s="113"/>
      <c r="O49" s="113"/>
      <c r="P49" s="113"/>
      <c r="Q49" s="113"/>
      <c r="R49" s="113"/>
      <c r="S49" s="113"/>
      <c r="T49" s="113"/>
    </row>
    <row r="50" spans="1:20" ht="33" customHeight="1" x14ac:dyDescent="0.2">
      <c r="A50" s="113"/>
      <c r="B50" s="113"/>
      <c r="C50" s="113"/>
      <c r="D50" s="113"/>
      <c r="E50" s="113"/>
      <c r="F50" s="113"/>
      <c r="G50" s="113"/>
      <c r="H50" s="113"/>
      <c r="I50" s="113"/>
      <c r="J50" s="113"/>
      <c r="K50" s="113"/>
      <c r="L50" s="113"/>
      <c r="M50" s="113"/>
      <c r="N50" s="113"/>
      <c r="O50" s="113"/>
      <c r="P50" s="113"/>
      <c r="Q50" s="113"/>
      <c r="R50" s="113"/>
      <c r="S50" s="113"/>
      <c r="T50" s="113"/>
    </row>
    <row r="51" spans="1:20" x14ac:dyDescent="0.2">
      <c r="A51" s="113"/>
      <c r="B51" s="113"/>
      <c r="C51" s="113"/>
      <c r="D51" s="113"/>
      <c r="E51" s="113"/>
      <c r="F51" s="113"/>
      <c r="G51" s="113"/>
      <c r="H51" s="113"/>
      <c r="I51" s="113"/>
      <c r="J51" s="113"/>
      <c r="K51" s="113"/>
      <c r="L51" s="113"/>
      <c r="M51" s="113"/>
      <c r="N51" s="113"/>
      <c r="O51" s="113"/>
      <c r="P51" s="113"/>
      <c r="Q51" s="113"/>
      <c r="R51" s="113"/>
      <c r="S51" s="113"/>
      <c r="T51" s="113"/>
    </row>
    <row r="52" spans="1:20" x14ac:dyDescent="0.2">
      <c r="A52" s="113"/>
      <c r="B52" s="113"/>
      <c r="C52" s="113"/>
      <c r="D52" s="113"/>
      <c r="E52" s="113"/>
      <c r="F52" s="113"/>
      <c r="G52" s="113"/>
      <c r="H52" s="113"/>
      <c r="I52" s="113"/>
      <c r="J52" s="113"/>
      <c r="K52" s="113"/>
      <c r="L52" s="113"/>
      <c r="M52" s="113"/>
      <c r="N52" s="113"/>
      <c r="O52" s="113"/>
      <c r="P52" s="113"/>
      <c r="Q52" s="113"/>
      <c r="R52" s="113"/>
      <c r="S52" s="113"/>
      <c r="T52" s="113"/>
    </row>
    <row r="53" spans="1:20" x14ac:dyDescent="0.2">
      <c r="A53" s="113"/>
      <c r="B53" s="113"/>
      <c r="C53" s="113"/>
      <c r="D53" s="113"/>
      <c r="E53" s="113"/>
      <c r="F53" s="113"/>
      <c r="G53" s="113"/>
      <c r="H53" s="113"/>
      <c r="I53" s="113"/>
      <c r="J53" s="113"/>
      <c r="K53" s="113"/>
      <c r="L53" s="113"/>
      <c r="M53" s="113"/>
      <c r="N53" s="113"/>
      <c r="O53" s="113"/>
      <c r="P53" s="113"/>
      <c r="Q53" s="113"/>
      <c r="R53" s="113"/>
      <c r="S53" s="113"/>
      <c r="T53" s="113"/>
    </row>
    <row r="54" spans="1:20" ht="17.25" customHeight="1" x14ac:dyDescent="0.2">
      <c r="A54" s="113"/>
      <c r="D54" s="113"/>
      <c r="E54" s="113"/>
      <c r="F54" s="113"/>
      <c r="G54" s="113"/>
      <c r="H54" s="113"/>
      <c r="I54" s="113"/>
      <c r="J54" s="113"/>
      <c r="K54" s="113"/>
      <c r="L54" s="113"/>
      <c r="M54" s="113"/>
      <c r="N54" s="113"/>
      <c r="O54" s="113"/>
      <c r="P54" s="113"/>
      <c r="Q54" s="113"/>
      <c r="R54" s="113"/>
      <c r="S54" s="113"/>
      <c r="T54" s="113"/>
    </row>
    <row r="55" spans="1:20" x14ac:dyDescent="0.2">
      <c r="N55" s="113"/>
      <c r="O55" s="113"/>
      <c r="P55" s="113"/>
      <c r="Q55" s="113"/>
      <c r="R55" s="113"/>
      <c r="S55" s="113"/>
      <c r="T55" s="113"/>
    </row>
    <row r="56" spans="1:20" x14ac:dyDescent="0.2">
      <c r="N56" s="113"/>
      <c r="O56" s="113"/>
      <c r="P56" s="113"/>
      <c r="Q56" s="113"/>
      <c r="R56" s="113"/>
      <c r="S56" s="113"/>
      <c r="T56" s="113"/>
    </row>
    <row r="57" spans="1:20" ht="17.25" customHeight="1" x14ac:dyDescent="0.2">
      <c r="N57" s="113"/>
      <c r="O57" s="113"/>
      <c r="P57" s="113"/>
      <c r="Q57" s="113"/>
      <c r="R57" s="113"/>
      <c r="S57" s="113"/>
      <c r="T57" s="113"/>
    </row>
    <row r="58" spans="1:20" ht="21.75" customHeight="1" x14ac:dyDescent="0.2">
      <c r="N58" s="113"/>
      <c r="O58" s="113"/>
      <c r="P58" s="113"/>
      <c r="Q58" s="113"/>
      <c r="R58" s="113"/>
      <c r="S58" s="113"/>
      <c r="T58" s="113"/>
    </row>
    <row r="59" spans="1:20" ht="47.25" customHeight="1" x14ac:dyDescent="0.2">
      <c r="N59" s="113"/>
      <c r="O59" s="113"/>
      <c r="P59" s="113"/>
      <c r="Q59" s="113"/>
      <c r="R59" s="113"/>
      <c r="S59" s="113"/>
      <c r="T59" s="113"/>
    </row>
    <row r="60" spans="1:20" ht="30" customHeight="1" x14ac:dyDescent="0.2">
      <c r="N60" s="113"/>
      <c r="O60" s="113"/>
      <c r="P60" s="113"/>
      <c r="Q60" s="113"/>
      <c r="R60" s="113"/>
      <c r="S60" s="113"/>
      <c r="T60" s="113"/>
    </row>
    <row r="61" spans="1:20" ht="14.25" customHeight="1" x14ac:dyDescent="0.2">
      <c r="N61" s="113"/>
      <c r="O61" s="113"/>
      <c r="P61" s="113"/>
      <c r="Q61" s="113"/>
      <c r="R61" s="113"/>
      <c r="S61" s="113"/>
      <c r="T61" s="113"/>
    </row>
    <row r="62" spans="1:20" ht="14.25" customHeight="1" x14ac:dyDescent="0.2">
      <c r="N62" s="113"/>
      <c r="O62" s="113"/>
      <c r="P62" s="113"/>
      <c r="Q62" s="113"/>
      <c r="R62" s="113"/>
      <c r="S62" s="113"/>
      <c r="T62" s="113"/>
    </row>
    <row r="63" spans="1:20" ht="14.25" customHeight="1" x14ac:dyDescent="0.2">
      <c r="N63" s="113"/>
      <c r="O63" s="113"/>
      <c r="P63" s="113"/>
      <c r="Q63" s="113"/>
      <c r="R63" s="113"/>
      <c r="S63" s="113"/>
      <c r="T63" s="113"/>
    </row>
    <row r="64" spans="1:20" ht="14.25" customHeight="1" x14ac:dyDescent="0.2">
      <c r="N64" s="113"/>
      <c r="O64" s="113"/>
      <c r="P64" s="113"/>
      <c r="Q64" s="113"/>
      <c r="R64" s="113"/>
      <c r="S64" s="113"/>
      <c r="T64" s="113"/>
    </row>
    <row r="65" spans="14:20" x14ac:dyDescent="0.2">
      <c r="N65" s="113"/>
      <c r="O65" s="113"/>
      <c r="P65" s="113"/>
      <c r="Q65" s="113"/>
      <c r="R65" s="113"/>
      <c r="S65" s="113"/>
      <c r="T65" s="113"/>
    </row>
    <row r="66" spans="14:20" x14ac:dyDescent="0.2">
      <c r="N66" s="113"/>
      <c r="O66" s="113"/>
      <c r="P66" s="113"/>
      <c r="Q66" s="113"/>
      <c r="R66" s="113"/>
      <c r="S66" s="113"/>
      <c r="T66" s="113"/>
    </row>
    <row r="107" spans="2:2" x14ac:dyDescent="0.2">
      <c r="B107" s="72" t="s">
        <v>236</v>
      </c>
    </row>
    <row r="108" spans="2:2" x14ac:dyDescent="0.2">
      <c r="B108" s="72" t="s">
        <v>76</v>
      </c>
    </row>
  </sheetData>
  <mergeCells count="9">
    <mergeCell ref="B2:L3"/>
    <mergeCell ref="B4:L4"/>
    <mergeCell ref="B7:K7"/>
    <mergeCell ref="B13:E13"/>
    <mergeCell ref="M17:N17"/>
    <mergeCell ref="B16:H16"/>
    <mergeCell ref="J16:K16"/>
    <mergeCell ref="L16:M16"/>
    <mergeCell ref="J17:K17"/>
  </mergeCells>
  <conditionalFormatting sqref="I28:I36">
    <cfRule type="colorScale" priority="2">
      <colorScale>
        <cfvo type="min"/>
        <cfvo type="max"/>
        <color rgb="FFFF7128"/>
        <color rgb="FFFFEF9C"/>
      </colorScale>
    </cfRule>
  </conditionalFormatting>
  <conditionalFormatting sqref="I39:I45">
    <cfRule type="colorScale" priority="1">
      <colorScale>
        <cfvo type="min"/>
        <cfvo type="max"/>
        <color rgb="FFFF7128"/>
        <color rgb="FFFFEF9C"/>
      </colorScale>
    </cfRule>
  </conditionalFormatting>
  <dataValidations count="4">
    <dataValidation type="whole" allowBlank="1" showInputMessage="1" showErrorMessage="1" sqref="I14:I24 I28:I36" xr:uid="{FD3F6041-EE9C-41D7-9096-61BE02137C32}">
      <formula1>1</formula1>
      <formula2>8</formula2>
    </dataValidation>
    <dataValidation type="whole" allowBlank="1" showInputMessage="1" showErrorMessage="1" sqref="I39:I45" xr:uid="{305F58E3-C7A9-48BB-8A78-936F940A40CC}">
      <formula1>1</formula1>
      <formula2>6</formula2>
    </dataValidation>
    <dataValidation type="whole" allowBlank="1" showInputMessage="1" showErrorMessage="1" sqref="I8:I9" xr:uid="{4770AD19-49E9-4BB3-AF21-8C8252A5E48C}">
      <formula1>1</formula1>
      <formula2>100</formula2>
    </dataValidation>
    <dataValidation type="decimal" allowBlank="1" showInputMessage="1" showErrorMessage="1" sqref="C10:D11" xr:uid="{5987F1AB-B4C7-4357-8247-073393210D4B}">
      <formula1>0</formula1>
      <formula2>100</formula2>
    </dataValidation>
  </dataValidations>
  <printOptions horizontalCentered="1" verticalCentered="1"/>
  <pageMargins left="0.15748031496062992" right="0.15748031496062992" top="0.19685039370078741" bottom="0.19685039370078741" header="0.19685039370078741" footer="0.47244094488188981"/>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asilla 40">
              <controlPr defaultSize="0" autoFill="0" autoLine="0" autoPict="0">
                <anchor moveWithCells="1">
                  <from>
                    <xdr:col>9</xdr:col>
                    <xdr:colOff>457200</xdr:colOff>
                    <xdr:row>15</xdr:row>
                    <xdr:rowOff>28575</xdr:rowOff>
                  </from>
                  <to>
                    <xdr:col>9</xdr:col>
                    <xdr:colOff>762000</xdr:colOff>
                    <xdr:row>16</xdr:row>
                    <xdr:rowOff>123825</xdr:rowOff>
                  </to>
                </anchor>
              </controlPr>
            </control>
          </mc:Choice>
        </mc:AlternateContent>
        <mc:AlternateContent xmlns:mc="http://schemas.openxmlformats.org/markup-compatibility/2006">
          <mc:Choice Requires="x14">
            <control shapeId="25602" r:id="rId5" name="Casilla 41">
              <controlPr defaultSize="0" autoFill="0" autoLine="0" autoPict="0">
                <anchor moveWithCells="1">
                  <from>
                    <xdr:col>11</xdr:col>
                    <xdr:colOff>466725</xdr:colOff>
                    <xdr:row>15</xdr:row>
                    <xdr:rowOff>28575</xdr:rowOff>
                  </from>
                  <to>
                    <xdr:col>11</xdr:col>
                    <xdr:colOff>771525</xdr:colOff>
                    <xdr:row>16</xdr:row>
                    <xdr:rowOff>123825</xdr:rowOff>
                  </to>
                </anchor>
              </controlPr>
            </control>
          </mc:Choice>
        </mc:AlternateContent>
        <mc:AlternateContent xmlns:mc="http://schemas.openxmlformats.org/markup-compatibility/2006">
          <mc:Choice Requires="x14">
            <control shapeId="25603" r:id="rId6" name="Casilla 42">
              <controlPr defaultSize="0" autoFill="0" autoLine="0" autoPict="0">
                <anchor moveWithCells="1">
                  <from>
                    <xdr:col>9</xdr:col>
                    <xdr:colOff>457200</xdr:colOff>
                    <xdr:row>17</xdr:row>
                    <xdr:rowOff>0</xdr:rowOff>
                  </from>
                  <to>
                    <xdr:col>9</xdr:col>
                    <xdr:colOff>762000</xdr:colOff>
                    <xdr:row>17</xdr:row>
                    <xdr:rowOff>180975</xdr:rowOff>
                  </to>
                </anchor>
              </controlPr>
            </control>
          </mc:Choice>
        </mc:AlternateContent>
        <mc:AlternateContent xmlns:mc="http://schemas.openxmlformats.org/markup-compatibility/2006">
          <mc:Choice Requires="x14">
            <control shapeId="25604" r:id="rId7" name="Casilla 43">
              <controlPr defaultSize="0" autoFill="0" autoLine="0" autoPict="0">
                <anchor moveWithCells="1">
                  <from>
                    <xdr:col>11</xdr:col>
                    <xdr:colOff>457200</xdr:colOff>
                    <xdr:row>17</xdr:row>
                    <xdr:rowOff>28575</xdr:rowOff>
                  </from>
                  <to>
                    <xdr:col>11</xdr:col>
                    <xdr:colOff>762000</xdr:colOff>
                    <xdr:row>17</xdr:row>
                    <xdr:rowOff>180975</xdr:rowOff>
                  </to>
                </anchor>
              </controlPr>
            </control>
          </mc:Choice>
        </mc:AlternateContent>
        <mc:AlternateContent xmlns:mc="http://schemas.openxmlformats.org/markup-compatibility/2006">
          <mc:Choice Requires="x14">
            <control shapeId="25605" r:id="rId8" name="Drop Down 5">
              <controlPr defaultSize="0" autoLine="0" autoPict="0">
                <anchor moveWithCells="1">
                  <from>
                    <xdr:col>7</xdr:col>
                    <xdr:colOff>419100</xdr:colOff>
                    <xdr:row>18</xdr:row>
                    <xdr:rowOff>180975</xdr:rowOff>
                  </from>
                  <to>
                    <xdr:col>8</xdr:col>
                    <xdr:colOff>419100</xdr:colOff>
                    <xdr:row>20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CC"/>
  </sheetPr>
  <dimension ref="A1:S135"/>
  <sheetViews>
    <sheetView topLeftCell="A79" workbookViewId="0">
      <selection activeCell="J20" sqref="J20"/>
    </sheetView>
  </sheetViews>
  <sheetFormatPr baseColWidth="10" defaultRowHeight="14.25" x14ac:dyDescent="0.2"/>
  <cols>
    <col min="1" max="1" width="6.125" style="74" customWidth="1"/>
    <col min="2" max="2" width="11" style="74"/>
    <col min="3" max="3" width="97.375" style="74" customWidth="1"/>
    <col min="4" max="4" width="16.25" style="74" customWidth="1"/>
    <col min="5" max="5" width="16.375" style="74" customWidth="1"/>
    <col min="6" max="6" width="11" style="74"/>
    <col min="7" max="7" width="12.625" style="74" bestFit="1" customWidth="1"/>
    <col min="8" max="16384" width="11" style="74"/>
  </cols>
  <sheetData>
    <row r="1" spans="1:19" s="72" customFormat="1" ht="40.5" customHeight="1" thickBot="1" x14ac:dyDescent="0.25">
      <c r="A1" s="135"/>
      <c r="B1" s="200" t="s">
        <v>506</v>
      </c>
      <c r="C1" s="113"/>
      <c r="D1" s="113"/>
      <c r="E1" s="113"/>
      <c r="F1" s="113"/>
      <c r="G1" s="113"/>
      <c r="H1" s="113"/>
      <c r="I1" s="113"/>
      <c r="J1" s="113"/>
      <c r="K1" s="113"/>
      <c r="L1" s="113"/>
      <c r="M1" s="94"/>
      <c r="N1" s="94"/>
      <c r="O1" s="113"/>
      <c r="P1" s="113"/>
      <c r="Q1" s="113"/>
      <c r="R1" s="113"/>
      <c r="S1" s="113"/>
    </row>
    <row r="2" spans="1:19" ht="28.5" customHeight="1" x14ac:dyDescent="0.2">
      <c r="C2" s="457" t="s">
        <v>494</v>
      </c>
      <c r="D2" s="458"/>
      <c r="E2" s="458"/>
      <c r="F2" s="458"/>
      <c r="G2" s="459"/>
    </row>
    <row r="3" spans="1:19" x14ac:dyDescent="0.2">
      <c r="C3" s="143"/>
      <c r="D3" s="181"/>
      <c r="E3" s="181"/>
      <c r="F3" s="181"/>
      <c r="G3" s="210"/>
    </row>
    <row r="4" spans="1:19" ht="63.75" x14ac:dyDescent="0.2">
      <c r="C4" s="182" t="s">
        <v>454</v>
      </c>
      <c r="D4" s="147"/>
      <c r="E4" s="147"/>
      <c r="F4" s="147"/>
      <c r="G4" s="211"/>
    </row>
    <row r="5" spans="1:19" ht="15" thickBot="1" x14ac:dyDescent="0.25">
      <c r="C5" s="143"/>
      <c r="G5" s="144"/>
    </row>
    <row r="6" spans="1:19" x14ac:dyDescent="0.2">
      <c r="C6" s="212" t="s">
        <v>389</v>
      </c>
      <c r="D6" s="213"/>
      <c r="E6" s="213"/>
      <c r="F6" s="213"/>
      <c r="G6" s="214"/>
    </row>
    <row r="7" spans="1:19" x14ac:dyDescent="0.2">
      <c r="C7" s="215" t="s">
        <v>379</v>
      </c>
      <c r="G7" s="216"/>
    </row>
    <row r="8" spans="1:19" x14ac:dyDescent="0.2">
      <c r="C8" s="143"/>
      <c r="D8" s="376" t="s">
        <v>380</v>
      </c>
      <c r="E8" s="376"/>
      <c r="F8" s="460"/>
      <c r="G8" s="272"/>
    </row>
    <row r="9" spans="1:19" x14ac:dyDescent="0.2">
      <c r="C9" s="215"/>
      <c r="F9" s="152" t="s">
        <v>331</v>
      </c>
      <c r="G9" s="272"/>
    </row>
    <row r="10" spans="1:19" x14ac:dyDescent="0.2">
      <c r="C10" s="215"/>
      <c r="F10" s="152" t="s">
        <v>381</v>
      </c>
      <c r="G10" s="272"/>
    </row>
    <row r="11" spans="1:19" x14ac:dyDescent="0.2">
      <c r="C11" s="215"/>
      <c r="F11" s="152" t="s">
        <v>332</v>
      </c>
      <c r="G11" s="272"/>
    </row>
    <row r="12" spans="1:19" x14ac:dyDescent="0.2">
      <c r="C12" s="215"/>
      <c r="F12" s="152" t="s">
        <v>333</v>
      </c>
      <c r="G12" s="272"/>
    </row>
    <row r="13" spans="1:19" x14ac:dyDescent="0.2">
      <c r="C13" s="215"/>
      <c r="F13" s="152" t="s">
        <v>495</v>
      </c>
      <c r="G13" s="272"/>
    </row>
    <row r="14" spans="1:19" x14ac:dyDescent="0.2">
      <c r="C14" s="215"/>
      <c r="F14" s="152" t="s">
        <v>496</v>
      </c>
      <c r="G14" s="272"/>
    </row>
    <row r="15" spans="1:19" x14ac:dyDescent="0.2">
      <c r="C15" s="215"/>
      <c r="F15" s="152" t="s">
        <v>334</v>
      </c>
      <c r="G15" s="272"/>
    </row>
    <row r="16" spans="1:19" ht="15" thickBot="1" x14ac:dyDescent="0.25">
      <c r="C16" s="239"/>
      <c r="D16" s="237"/>
      <c r="E16" s="237"/>
      <c r="F16" s="237"/>
      <c r="G16" s="238"/>
    </row>
    <row r="17" spans="3:7" x14ac:dyDescent="0.2">
      <c r="C17" s="222" t="s">
        <v>478</v>
      </c>
      <c r="G17" s="144"/>
    </row>
    <row r="18" spans="3:7" ht="30" customHeight="1" x14ac:dyDescent="0.2">
      <c r="C18" s="223" t="s">
        <v>482</v>
      </c>
      <c r="D18" s="224"/>
      <c r="E18" s="224"/>
      <c r="F18" s="224"/>
      <c r="G18" s="225"/>
    </row>
    <row r="19" spans="3:7" x14ac:dyDescent="0.2">
      <c r="C19" s="215"/>
      <c r="F19" s="152" t="s">
        <v>479</v>
      </c>
      <c r="G19" s="226"/>
    </row>
    <row r="20" spans="3:7" x14ac:dyDescent="0.2">
      <c r="C20" s="215"/>
      <c r="F20" s="152" t="s">
        <v>480</v>
      </c>
      <c r="G20" s="226"/>
    </row>
    <row r="21" spans="3:7" x14ac:dyDescent="0.2">
      <c r="C21" s="215"/>
      <c r="F21" s="152" t="s">
        <v>481</v>
      </c>
      <c r="G21" s="226"/>
    </row>
    <row r="22" spans="3:7" x14ac:dyDescent="0.2">
      <c r="C22" s="215"/>
      <c r="F22" s="152" t="s">
        <v>483</v>
      </c>
      <c r="G22" s="226"/>
    </row>
    <row r="23" spans="3:7" x14ac:dyDescent="0.2">
      <c r="C23" s="215"/>
      <c r="F23" s="152" t="s">
        <v>484</v>
      </c>
      <c r="G23" s="226"/>
    </row>
    <row r="24" spans="3:7" x14ac:dyDescent="0.2">
      <c r="C24" s="215"/>
      <c r="F24" s="152" t="s">
        <v>485</v>
      </c>
      <c r="G24" s="226"/>
    </row>
    <row r="25" spans="3:7" x14ac:dyDescent="0.2">
      <c r="C25" s="215"/>
      <c r="F25" s="152" t="s">
        <v>486</v>
      </c>
      <c r="G25" s="226"/>
    </row>
    <row r="26" spans="3:7" x14ac:dyDescent="0.2">
      <c r="C26" s="215"/>
      <c r="F26" s="152" t="s">
        <v>487</v>
      </c>
      <c r="G26" s="240"/>
    </row>
    <row r="27" spans="3:7" x14ac:dyDescent="0.2">
      <c r="C27" s="215"/>
      <c r="D27" s="467" t="s">
        <v>356</v>
      </c>
      <c r="E27" s="468"/>
      <c r="F27" s="469"/>
      <c r="G27" s="240"/>
    </row>
    <row r="28" spans="3:7" ht="15" thickBot="1" x14ac:dyDescent="0.25">
      <c r="C28" s="239"/>
      <c r="D28" s="237"/>
      <c r="E28" s="237"/>
      <c r="F28" s="237"/>
      <c r="G28" s="238"/>
    </row>
    <row r="29" spans="3:7" x14ac:dyDescent="0.2">
      <c r="C29" s="222" t="s">
        <v>390</v>
      </c>
      <c r="G29" s="144"/>
    </row>
    <row r="30" spans="3:7" ht="30" customHeight="1" x14ac:dyDescent="0.2">
      <c r="C30" s="223" t="s">
        <v>335</v>
      </c>
      <c r="D30" s="224"/>
      <c r="E30" s="224"/>
      <c r="F30" s="224"/>
      <c r="G30" s="225"/>
    </row>
    <row r="31" spans="3:7" x14ac:dyDescent="0.2">
      <c r="C31" s="215"/>
      <c r="F31" s="152" t="s">
        <v>336</v>
      </c>
      <c r="G31" s="226"/>
    </row>
    <row r="32" spans="3:7" x14ac:dyDescent="0.2">
      <c r="C32" s="215"/>
      <c r="F32" s="152" t="s">
        <v>337</v>
      </c>
      <c r="G32" s="226"/>
    </row>
    <row r="33" spans="3:7" x14ac:dyDescent="0.2">
      <c r="C33" s="215"/>
      <c r="F33" s="152" t="s">
        <v>382</v>
      </c>
      <c r="G33" s="226"/>
    </row>
    <row r="34" spans="3:7" x14ac:dyDescent="0.2">
      <c r="C34" s="215"/>
      <c r="F34" s="152" t="s">
        <v>338</v>
      </c>
      <c r="G34" s="226"/>
    </row>
    <row r="35" spans="3:7" x14ac:dyDescent="0.2">
      <c r="C35" s="215"/>
      <c r="F35" s="152" t="s">
        <v>339</v>
      </c>
      <c r="G35" s="226"/>
    </row>
    <row r="36" spans="3:7" x14ac:dyDescent="0.2">
      <c r="C36" s="215"/>
      <c r="F36" s="152" t="s">
        <v>383</v>
      </c>
      <c r="G36" s="226"/>
    </row>
    <row r="37" spans="3:7" x14ac:dyDescent="0.2">
      <c r="C37" s="215"/>
      <c r="F37" s="152" t="s">
        <v>384</v>
      </c>
      <c r="G37" s="226"/>
    </row>
    <row r="38" spans="3:7" ht="15" thickBot="1" x14ac:dyDescent="0.25">
      <c r="C38" s="215"/>
      <c r="D38" s="467" t="s">
        <v>356</v>
      </c>
      <c r="E38" s="468"/>
      <c r="F38" s="469"/>
      <c r="G38" s="240"/>
    </row>
    <row r="39" spans="3:7" ht="15" thickBot="1" x14ac:dyDescent="0.25">
      <c r="C39" s="219"/>
      <c r="D39" s="220"/>
      <c r="E39" s="220"/>
      <c r="F39" s="220"/>
      <c r="G39" s="221"/>
    </row>
    <row r="40" spans="3:7" x14ac:dyDescent="0.2">
      <c r="C40" s="461" t="s">
        <v>391</v>
      </c>
      <c r="D40" s="462"/>
      <c r="E40" s="462"/>
      <c r="F40" s="462"/>
      <c r="G40" s="463"/>
    </row>
    <row r="41" spans="3:7" x14ac:dyDescent="0.2">
      <c r="C41" s="464" t="s">
        <v>340</v>
      </c>
      <c r="D41" s="465"/>
      <c r="E41" s="465"/>
      <c r="F41" s="465"/>
      <c r="G41" s="466"/>
    </row>
    <row r="42" spans="3:7" x14ac:dyDescent="0.2">
      <c r="C42" s="241"/>
      <c r="D42" s="242"/>
      <c r="E42" s="242"/>
      <c r="F42" s="242"/>
      <c r="G42" s="243"/>
    </row>
    <row r="43" spans="3:7" x14ac:dyDescent="0.2">
      <c r="C43" s="215"/>
      <c r="D43" s="227"/>
      <c r="E43" s="227"/>
      <c r="F43" s="228" t="s">
        <v>341</v>
      </c>
      <c r="G43" s="270"/>
    </row>
    <row r="44" spans="3:7" x14ac:dyDescent="0.2">
      <c r="C44" s="215"/>
      <c r="D44" s="227"/>
      <c r="E44" s="227"/>
      <c r="F44" s="228" t="s">
        <v>342</v>
      </c>
      <c r="G44" s="270"/>
    </row>
    <row r="45" spans="3:7" x14ac:dyDescent="0.2">
      <c r="C45" s="215"/>
      <c r="D45" s="227"/>
      <c r="E45" s="227"/>
      <c r="F45" s="228" t="s">
        <v>343</v>
      </c>
      <c r="G45" s="270"/>
    </row>
    <row r="46" spans="3:7" x14ac:dyDescent="0.2">
      <c r="C46" s="215"/>
      <c r="D46" s="227"/>
      <c r="E46" s="227"/>
      <c r="F46" s="228" t="s">
        <v>344</v>
      </c>
      <c r="G46" s="270"/>
    </row>
    <row r="47" spans="3:7" x14ac:dyDescent="0.2">
      <c r="C47" s="215"/>
      <c r="D47" s="227"/>
      <c r="E47" s="227"/>
      <c r="F47" s="228" t="s">
        <v>345</v>
      </c>
      <c r="G47" s="270"/>
    </row>
    <row r="48" spans="3:7" x14ac:dyDescent="0.2">
      <c r="C48" s="215"/>
      <c r="D48" s="227"/>
      <c r="E48" s="227"/>
      <c r="F48" s="228" t="s">
        <v>346</v>
      </c>
      <c r="G48" s="270"/>
    </row>
    <row r="49" spans="3:7" x14ac:dyDescent="0.2">
      <c r="C49" s="215"/>
      <c r="D49" s="227"/>
      <c r="E49" s="227"/>
      <c r="F49" s="228" t="s">
        <v>347</v>
      </c>
      <c r="G49" s="270"/>
    </row>
    <row r="50" spans="3:7" ht="15" thickBot="1" x14ac:dyDescent="0.25">
      <c r="C50" s="217"/>
      <c r="D50" s="454" t="s">
        <v>356</v>
      </c>
      <c r="E50" s="455"/>
      <c r="F50" s="456"/>
      <c r="G50" s="271"/>
    </row>
    <row r="51" spans="3:7" ht="15" thickBot="1" x14ac:dyDescent="0.25">
      <c r="C51" s="219"/>
      <c r="D51" s="237"/>
      <c r="E51" s="237"/>
      <c r="F51" s="237"/>
      <c r="G51" s="221"/>
    </row>
    <row r="52" spans="3:7" x14ac:dyDescent="0.2">
      <c r="C52" s="222" t="s">
        <v>284</v>
      </c>
      <c r="G52" s="144"/>
    </row>
    <row r="53" spans="3:7" x14ac:dyDescent="0.2">
      <c r="C53" s="229" t="s">
        <v>441</v>
      </c>
      <c r="G53" s="144"/>
    </row>
    <row r="54" spans="3:7" x14ac:dyDescent="0.2">
      <c r="C54" s="143"/>
      <c r="D54" s="230"/>
      <c r="F54" s="152" t="s">
        <v>282</v>
      </c>
      <c r="G54" s="268"/>
    </row>
    <row r="55" spans="3:7" x14ac:dyDescent="0.2">
      <c r="C55" s="231"/>
      <c r="D55" s="230"/>
      <c r="F55" s="152" t="s">
        <v>285</v>
      </c>
      <c r="G55" s="268"/>
    </row>
    <row r="56" spans="3:7" x14ac:dyDescent="0.2">
      <c r="C56" s="143"/>
      <c r="F56" s="152" t="s">
        <v>277</v>
      </c>
      <c r="G56" s="268"/>
    </row>
    <row r="57" spans="3:7" x14ac:dyDescent="0.2">
      <c r="C57" s="143"/>
      <c r="F57" s="152" t="s">
        <v>73</v>
      </c>
      <c r="G57" s="268"/>
    </row>
    <row r="58" spans="3:7" x14ac:dyDescent="0.2">
      <c r="C58" s="143"/>
      <c r="F58" s="152" t="s">
        <v>348</v>
      </c>
      <c r="G58" s="268"/>
    </row>
    <row r="59" spans="3:7" x14ac:dyDescent="0.2">
      <c r="C59" s="143"/>
      <c r="F59" s="152" t="s">
        <v>349</v>
      </c>
      <c r="G59" s="268"/>
    </row>
    <row r="60" spans="3:7" x14ac:dyDescent="0.2">
      <c r="C60" s="143"/>
      <c r="F60" s="152" t="s">
        <v>44</v>
      </c>
      <c r="G60" s="268"/>
    </row>
    <row r="61" spans="3:7" ht="15" thickBot="1" x14ac:dyDescent="0.25">
      <c r="C61" s="232"/>
      <c r="D61" s="177"/>
      <c r="E61" s="177"/>
      <c r="F61" s="218" t="s">
        <v>311</v>
      </c>
      <c r="G61" s="269"/>
    </row>
    <row r="62" spans="3:7" ht="15" thickBot="1" x14ac:dyDescent="0.25">
      <c r="C62" s="219"/>
      <c r="D62" s="237"/>
      <c r="E62" s="237"/>
      <c r="F62" s="237"/>
      <c r="G62" s="221"/>
    </row>
    <row r="63" spans="3:7" x14ac:dyDescent="0.2">
      <c r="C63" s="283" t="s">
        <v>372</v>
      </c>
      <c r="D63" s="284"/>
      <c r="E63" s="284"/>
      <c r="F63" s="284"/>
      <c r="G63" s="285"/>
    </row>
    <row r="64" spans="3:7" ht="14.25" customHeight="1" x14ac:dyDescent="0.2">
      <c r="C64" s="450" t="s">
        <v>492</v>
      </c>
      <c r="D64" s="230"/>
      <c r="G64" s="144"/>
    </row>
    <row r="65" spans="3:7" x14ac:dyDescent="0.2">
      <c r="C65" s="450"/>
      <c r="D65" s="230"/>
      <c r="F65" s="234" t="s">
        <v>300</v>
      </c>
      <c r="G65" s="268"/>
    </row>
    <row r="66" spans="3:7" x14ac:dyDescent="0.2">
      <c r="C66" s="450"/>
      <c r="D66" s="230"/>
      <c r="F66" s="234" t="s">
        <v>301</v>
      </c>
      <c r="G66" s="268"/>
    </row>
    <row r="67" spans="3:7" x14ac:dyDescent="0.2">
      <c r="C67" s="450"/>
      <c r="D67" s="230"/>
      <c r="F67" s="234" t="s">
        <v>302</v>
      </c>
      <c r="G67" s="268"/>
    </row>
    <row r="68" spans="3:7" x14ac:dyDescent="0.2">
      <c r="C68" s="143"/>
      <c r="F68" s="234" t="s">
        <v>491</v>
      </c>
      <c r="G68" s="268"/>
    </row>
    <row r="69" spans="3:7" x14ac:dyDescent="0.2">
      <c r="C69" s="143"/>
      <c r="F69" s="234" t="s">
        <v>373</v>
      </c>
      <c r="G69" s="268"/>
    </row>
    <row r="70" spans="3:7" x14ac:dyDescent="0.2">
      <c r="C70" s="143"/>
      <c r="F70" s="234" t="s">
        <v>304</v>
      </c>
      <c r="G70" s="268"/>
    </row>
    <row r="71" spans="3:7" x14ac:dyDescent="0.2">
      <c r="C71" s="143"/>
      <c r="F71" s="234" t="s">
        <v>374</v>
      </c>
      <c r="G71" s="268"/>
    </row>
    <row r="72" spans="3:7" x14ac:dyDescent="0.2">
      <c r="C72" s="143"/>
      <c r="F72" s="234" t="s">
        <v>305</v>
      </c>
      <c r="G72" s="282"/>
    </row>
    <row r="73" spans="3:7" ht="15" thickBot="1" x14ac:dyDescent="0.25">
      <c r="C73" s="143"/>
      <c r="F73" s="234" t="s">
        <v>306</v>
      </c>
      <c r="G73" s="282"/>
    </row>
    <row r="74" spans="3:7" ht="15" thickBot="1" x14ac:dyDescent="0.25">
      <c r="C74" s="143"/>
      <c r="E74" s="452" t="s">
        <v>429</v>
      </c>
      <c r="F74" s="453"/>
      <c r="G74" s="286"/>
    </row>
    <row r="75" spans="3:7" x14ac:dyDescent="0.2">
      <c r="C75" s="143"/>
      <c r="G75" s="144"/>
    </row>
    <row r="76" spans="3:7" x14ac:dyDescent="0.2">
      <c r="C76" s="450" t="s">
        <v>493</v>
      </c>
      <c r="G76" s="144"/>
    </row>
    <row r="77" spans="3:7" x14ac:dyDescent="0.2">
      <c r="C77" s="450"/>
      <c r="D77" s="230"/>
      <c r="F77" s="234" t="s">
        <v>373</v>
      </c>
      <c r="G77" s="268"/>
    </row>
    <row r="78" spans="3:7" x14ac:dyDescent="0.2">
      <c r="C78" s="450"/>
      <c r="D78" s="230"/>
      <c r="F78" s="234" t="s">
        <v>304</v>
      </c>
      <c r="G78" s="268"/>
    </row>
    <row r="79" spans="3:7" x14ac:dyDescent="0.2">
      <c r="C79" s="143"/>
      <c r="F79" s="234" t="s">
        <v>374</v>
      </c>
      <c r="G79" s="268"/>
    </row>
    <row r="80" spans="3:7" x14ac:dyDescent="0.2">
      <c r="C80" s="143"/>
      <c r="F80" s="234" t="s">
        <v>305</v>
      </c>
      <c r="G80" s="282"/>
    </row>
    <row r="81" spans="3:7" ht="15" thickBot="1" x14ac:dyDescent="0.25">
      <c r="C81" s="143"/>
      <c r="F81" s="234" t="s">
        <v>306</v>
      </c>
      <c r="G81" s="282"/>
    </row>
    <row r="82" spans="3:7" ht="15" thickBot="1" x14ac:dyDescent="0.25">
      <c r="C82" s="143"/>
      <c r="E82" s="452" t="s">
        <v>429</v>
      </c>
      <c r="F82" s="453"/>
      <c r="G82" s="286"/>
    </row>
    <row r="83" spans="3:7" x14ac:dyDescent="0.2">
      <c r="C83" s="143"/>
      <c r="G83" s="144"/>
    </row>
    <row r="84" spans="3:7" ht="14.25" customHeight="1" x14ac:dyDescent="0.2">
      <c r="C84" s="450" t="s">
        <v>298</v>
      </c>
      <c r="D84" s="451"/>
      <c r="E84" s="230"/>
      <c r="F84" s="224"/>
      <c r="G84" s="225"/>
    </row>
    <row r="85" spans="3:7" ht="15" x14ac:dyDescent="0.2">
      <c r="C85" s="450"/>
      <c r="D85" s="451"/>
      <c r="E85" s="134"/>
      <c r="F85" s="134"/>
      <c r="G85" s="289"/>
    </row>
    <row r="86" spans="3:7" ht="15" x14ac:dyDescent="0.2">
      <c r="C86" s="223"/>
      <c r="D86" s="224"/>
      <c r="E86" s="134"/>
      <c r="F86" s="134"/>
      <c r="G86" s="289"/>
    </row>
    <row r="87" spans="3:7" x14ac:dyDescent="0.2">
      <c r="C87" s="223" t="s">
        <v>312</v>
      </c>
      <c r="D87" s="224"/>
      <c r="E87" s="224"/>
      <c r="F87" s="224"/>
      <c r="G87" s="225"/>
    </row>
    <row r="88" spans="3:7" ht="15" thickBot="1" x14ac:dyDescent="0.25">
      <c r="C88" s="232"/>
      <c r="D88" s="177"/>
      <c r="E88" s="177"/>
      <c r="F88" s="177"/>
      <c r="G88" s="178"/>
    </row>
    <row r="89" spans="3:7" ht="15" thickBot="1" x14ac:dyDescent="0.25">
      <c r="C89" s="219"/>
      <c r="D89" s="220"/>
      <c r="E89" s="220"/>
      <c r="F89" s="220"/>
      <c r="G89" s="221"/>
    </row>
    <row r="90" spans="3:7" x14ac:dyDescent="0.2">
      <c r="C90" s="233" t="s">
        <v>392</v>
      </c>
      <c r="G90" s="144"/>
    </row>
    <row r="91" spans="3:7" x14ac:dyDescent="0.2">
      <c r="C91" s="143" t="s">
        <v>442</v>
      </c>
      <c r="G91" s="144"/>
    </row>
    <row r="92" spans="3:7" x14ac:dyDescent="0.2">
      <c r="C92" s="143"/>
      <c r="F92" s="234" t="s">
        <v>350</v>
      </c>
      <c r="G92" s="268"/>
    </row>
    <row r="93" spans="3:7" x14ac:dyDescent="0.2">
      <c r="C93" s="143"/>
      <c r="F93" s="234" t="s">
        <v>351</v>
      </c>
      <c r="G93" s="268"/>
    </row>
    <row r="94" spans="3:7" x14ac:dyDescent="0.2">
      <c r="C94" s="143"/>
      <c r="F94" s="234" t="s">
        <v>352</v>
      </c>
      <c r="G94" s="268"/>
    </row>
    <row r="95" spans="3:7" x14ac:dyDescent="0.2">
      <c r="C95" s="143"/>
      <c r="F95" s="234" t="s">
        <v>353</v>
      </c>
      <c r="G95" s="268"/>
    </row>
    <row r="96" spans="3:7" x14ac:dyDescent="0.2">
      <c r="C96" s="143"/>
      <c r="F96" s="234" t="s">
        <v>354</v>
      </c>
      <c r="G96" s="268"/>
    </row>
    <row r="97" spans="3:7" x14ac:dyDescent="0.2">
      <c r="C97" s="143"/>
      <c r="F97" s="234" t="s">
        <v>355</v>
      </c>
      <c r="G97" s="268"/>
    </row>
    <row r="98" spans="3:7" ht="15" thickBot="1" x14ac:dyDescent="0.25">
      <c r="C98" s="174"/>
      <c r="D98" s="175"/>
      <c r="E98" s="175"/>
      <c r="F98" s="175"/>
      <c r="G98" s="235"/>
    </row>
    <row r="99" spans="3:7" ht="28.5" x14ac:dyDescent="0.2">
      <c r="C99" s="244" t="s">
        <v>443</v>
      </c>
      <c r="D99" s="245"/>
      <c r="E99" s="245"/>
      <c r="F99" s="245"/>
      <c r="G99" s="246"/>
    </row>
    <row r="100" spans="3:7" x14ac:dyDescent="0.2">
      <c r="C100" s="143"/>
      <c r="F100" s="234" t="s">
        <v>350</v>
      </c>
      <c r="G100" s="268"/>
    </row>
    <row r="101" spans="3:7" x14ac:dyDescent="0.2">
      <c r="C101" s="143"/>
      <c r="F101" s="234" t="s">
        <v>351</v>
      </c>
      <c r="G101" s="268"/>
    </row>
    <row r="102" spans="3:7" x14ac:dyDescent="0.2">
      <c r="C102" s="143"/>
      <c r="F102" s="234" t="s">
        <v>352</v>
      </c>
      <c r="G102" s="268"/>
    </row>
    <row r="103" spans="3:7" x14ac:dyDescent="0.2">
      <c r="C103" s="143"/>
      <c r="F103" s="234" t="s">
        <v>353</v>
      </c>
      <c r="G103" s="268"/>
    </row>
    <row r="104" spans="3:7" x14ac:dyDescent="0.2">
      <c r="C104" s="143"/>
      <c r="F104" s="234" t="s">
        <v>354</v>
      </c>
      <c r="G104" s="268"/>
    </row>
    <row r="105" spans="3:7" ht="15" thickBot="1" x14ac:dyDescent="0.25">
      <c r="C105" s="232"/>
      <c r="D105" s="177"/>
      <c r="E105" s="177"/>
      <c r="F105" s="236" t="s">
        <v>355</v>
      </c>
      <c r="G105" s="269"/>
    </row>
    <row r="134" spans="2:2" x14ac:dyDescent="0.2">
      <c r="B134" s="74" t="s">
        <v>236</v>
      </c>
    </row>
    <row r="135" spans="2:2" x14ac:dyDescent="0.2">
      <c r="B135" s="74" t="s">
        <v>76</v>
      </c>
    </row>
  </sheetData>
  <mergeCells count="12">
    <mergeCell ref="D50:F50"/>
    <mergeCell ref="C2:G2"/>
    <mergeCell ref="D8:F8"/>
    <mergeCell ref="C40:G40"/>
    <mergeCell ref="C41:G41"/>
    <mergeCell ref="D38:F38"/>
    <mergeCell ref="D27:F27"/>
    <mergeCell ref="C84:D85"/>
    <mergeCell ref="E74:F74"/>
    <mergeCell ref="C64:C67"/>
    <mergeCell ref="C76:C78"/>
    <mergeCell ref="E82:F82"/>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Lista desplegable 6">
              <controlPr defaultSize="0" autoLine="0" autoPict="0">
                <anchor moveWithCells="1">
                  <from>
                    <xdr:col>3</xdr:col>
                    <xdr:colOff>990600</xdr:colOff>
                    <xdr:row>83</xdr:row>
                    <xdr:rowOff>161925</xdr:rowOff>
                  </from>
                  <to>
                    <xdr:col>4</xdr:col>
                    <xdr:colOff>762000</xdr:colOff>
                    <xdr:row>84</xdr:row>
                    <xdr:rowOff>180975</xdr:rowOff>
                  </to>
                </anchor>
              </controlPr>
            </control>
          </mc:Choice>
        </mc:AlternateContent>
        <mc:AlternateContent xmlns:mc="http://schemas.openxmlformats.org/markup-compatibility/2006">
          <mc:Choice Requires="x14">
            <control shapeId="22530" r:id="rId5" name="Lista desplegable 7">
              <controlPr defaultSize="0" autoLine="0" autoPict="0">
                <anchor moveWithCells="1">
                  <from>
                    <xdr:col>3</xdr:col>
                    <xdr:colOff>981075</xdr:colOff>
                    <xdr:row>86</xdr:row>
                    <xdr:rowOff>0</xdr:rowOff>
                  </from>
                  <to>
                    <xdr:col>4</xdr:col>
                    <xdr:colOff>752475</xdr:colOff>
                    <xdr:row>87</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DDDD"/>
  </sheetPr>
  <dimension ref="B1:T15"/>
  <sheetViews>
    <sheetView workbookViewId="0">
      <selection activeCell="C9" sqref="C9:S10"/>
    </sheetView>
  </sheetViews>
  <sheetFormatPr baseColWidth="10" defaultColWidth="9" defaultRowHeight="14.25" x14ac:dyDescent="0.2"/>
  <cols>
    <col min="1" max="1" width="6.375" style="72" customWidth="1"/>
    <col min="2" max="2" width="5.625" style="95" customWidth="1"/>
    <col min="3" max="3" width="28.75" style="72" customWidth="1"/>
    <col min="4" max="4" width="10.25" style="72" customWidth="1"/>
    <col min="5" max="5" width="11.25" style="72" customWidth="1"/>
    <col min="6" max="6" width="13.25" style="72" customWidth="1"/>
    <col min="7" max="8" width="12" style="72" customWidth="1"/>
    <col min="9" max="9" width="10.375" style="72" customWidth="1"/>
    <col min="10" max="10" width="7.875" style="72" customWidth="1"/>
    <col min="11" max="11" width="14.625" style="72" customWidth="1"/>
    <col min="12" max="12" width="15.5" style="72" customWidth="1"/>
    <col min="13" max="13" width="15.875" style="72" customWidth="1"/>
    <col min="14" max="14" width="12.375" style="72" customWidth="1"/>
    <col min="15" max="15" width="13.875" style="72" customWidth="1"/>
    <col min="16" max="16" width="11.75" style="72" customWidth="1"/>
    <col min="17" max="17" width="15.25" style="72" customWidth="1"/>
    <col min="18" max="18" width="11.75" style="72" customWidth="1"/>
    <col min="19" max="19" width="7.875" style="72" customWidth="1"/>
    <col min="20" max="20" width="8.125" style="72" customWidth="1"/>
    <col min="21" max="21" width="8.5" style="72" customWidth="1"/>
    <col min="22" max="22" width="10.625" style="72" customWidth="1"/>
    <col min="23" max="23" width="9" style="72"/>
    <col min="24" max="24" width="10.125" style="72" customWidth="1"/>
    <col min="25" max="16384" width="9" style="72"/>
  </cols>
  <sheetData>
    <row r="1" spans="2:20" ht="41.25" customHeight="1" x14ac:dyDescent="0.2">
      <c r="B1" s="470" t="s">
        <v>507</v>
      </c>
      <c r="C1" s="470"/>
      <c r="D1" s="101"/>
      <c r="E1" s="101"/>
      <c r="F1" s="101"/>
      <c r="G1" s="101"/>
      <c r="H1" s="101"/>
      <c r="I1" s="101"/>
      <c r="J1" s="101"/>
      <c r="K1" s="101"/>
      <c r="L1" s="101"/>
      <c r="M1" s="101"/>
      <c r="N1" s="101"/>
      <c r="O1" s="101"/>
      <c r="P1" s="101"/>
      <c r="Q1" s="101"/>
      <c r="R1" s="101"/>
      <c r="S1" s="101"/>
      <c r="T1" s="101"/>
    </row>
    <row r="2" spans="2:20" ht="21.75" customHeight="1" thickBot="1" x14ac:dyDescent="0.25">
      <c r="B2" s="102"/>
      <c r="C2" s="102"/>
      <c r="D2" s="102"/>
      <c r="E2" s="102"/>
      <c r="F2" s="102"/>
      <c r="G2" s="102"/>
      <c r="H2" s="102"/>
      <c r="I2" s="102"/>
      <c r="J2" s="102"/>
      <c r="K2" s="102"/>
      <c r="L2" s="102"/>
      <c r="M2" s="102"/>
      <c r="N2" s="102"/>
      <c r="O2" s="102"/>
      <c r="P2" s="102"/>
      <c r="Q2" s="102"/>
      <c r="R2" s="103"/>
      <c r="S2" s="103"/>
      <c r="T2" s="103"/>
    </row>
    <row r="3" spans="2:20" ht="15" thickBot="1" x14ac:dyDescent="0.25">
      <c r="B3" s="104"/>
      <c r="C3" s="471" t="s">
        <v>446</v>
      </c>
      <c r="D3" s="472"/>
      <c r="E3" s="472"/>
      <c r="F3" s="472"/>
      <c r="G3" s="472"/>
      <c r="H3" s="472"/>
      <c r="I3" s="473"/>
      <c r="J3" s="102"/>
      <c r="K3" s="105" t="s">
        <v>265</v>
      </c>
      <c r="L3" s="105" t="s">
        <v>266</v>
      </c>
      <c r="M3" s="105" t="s">
        <v>267</v>
      </c>
      <c r="N3" s="105" t="s">
        <v>268</v>
      </c>
      <c r="O3" s="105" t="s">
        <v>269</v>
      </c>
      <c r="P3" s="102"/>
      <c r="Q3" s="102"/>
      <c r="R3" s="103"/>
      <c r="S3" s="103"/>
      <c r="T3" s="103"/>
    </row>
    <row r="4" spans="2:20" ht="33" customHeight="1" thickBot="1" x14ac:dyDescent="0.25">
      <c r="B4" s="104"/>
      <c r="C4" s="102"/>
      <c r="D4" s="102"/>
      <c r="E4" s="102"/>
      <c r="F4" s="102"/>
      <c r="G4" s="102"/>
      <c r="H4" s="102"/>
      <c r="I4" s="102"/>
      <c r="J4" s="102"/>
      <c r="K4" s="102"/>
      <c r="L4" s="102"/>
      <c r="M4" s="102"/>
      <c r="N4" s="102"/>
      <c r="O4" s="102"/>
      <c r="P4" s="102"/>
      <c r="Q4" s="102"/>
      <c r="R4" s="103"/>
      <c r="S4" s="103"/>
      <c r="T4" s="103"/>
    </row>
    <row r="5" spans="2:20" ht="23.25" thickBot="1" x14ac:dyDescent="0.25">
      <c r="B5" s="104"/>
      <c r="C5" s="471" t="s">
        <v>361</v>
      </c>
      <c r="D5" s="472"/>
      <c r="E5" s="472"/>
      <c r="F5" s="472"/>
      <c r="G5" s="472"/>
      <c r="H5" s="472"/>
      <c r="I5" s="473"/>
      <c r="J5" s="102"/>
      <c r="K5" s="106" t="s">
        <v>385</v>
      </c>
      <c r="L5" s="449" t="s">
        <v>504</v>
      </c>
      <c r="M5" s="449"/>
      <c r="N5" s="449" t="s">
        <v>505</v>
      </c>
      <c r="O5" s="449"/>
      <c r="P5" s="105" t="s">
        <v>357</v>
      </c>
      <c r="Q5" s="106" t="s">
        <v>358</v>
      </c>
      <c r="R5" s="103"/>
      <c r="S5" s="103"/>
      <c r="T5" s="103"/>
    </row>
    <row r="6" spans="2:20" ht="33" customHeight="1" thickBot="1" x14ac:dyDescent="0.25">
      <c r="B6" s="104"/>
      <c r="C6" s="106"/>
      <c r="D6" s="106"/>
      <c r="E6" s="106"/>
      <c r="F6" s="106"/>
      <c r="G6" s="106"/>
      <c r="H6" s="106"/>
      <c r="I6" s="106"/>
      <c r="J6" s="106"/>
      <c r="K6" s="106"/>
      <c r="L6" s="107"/>
      <c r="M6" s="107"/>
      <c r="N6" s="106"/>
      <c r="O6" s="105"/>
      <c r="P6" s="106"/>
      <c r="Q6" s="102"/>
      <c r="R6" s="103"/>
      <c r="S6" s="103"/>
      <c r="T6" s="103"/>
    </row>
    <row r="7" spans="2:20" ht="120.75" customHeight="1" thickBot="1" x14ac:dyDescent="0.25">
      <c r="B7" s="104"/>
      <c r="C7" s="471" t="s">
        <v>386</v>
      </c>
      <c r="D7" s="472"/>
      <c r="E7" s="472"/>
      <c r="F7" s="472"/>
      <c r="G7" s="472"/>
      <c r="H7" s="472"/>
      <c r="I7" s="473"/>
      <c r="J7" s="102"/>
      <c r="K7" s="474"/>
      <c r="L7" s="475"/>
      <c r="M7" s="475"/>
      <c r="N7" s="475"/>
      <c r="O7" s="475"/>
      <c r="P7" s="475"/>
      <c r="Q7" s="476"/>
      <c r="R7" s="103"/>
      <c r="S7" s="103"/>
      <c r="T7" s="103"/>
    </row>
    <row r="8" spans="2:20" ht="36" customHeight="1" x14ac:dyDescent="0.2">
      <c r="B8" s="104"/>
      <c r="C8" s="102"/>
      <c r="D8" s="102"/>
      <c r="E8" s="102"/>
      <c r="F8" s="102"/>
      <c r="G8" s="102"/>
      <c r="H8" s="102"/>
      <c r="I8" s="102"/>
      <c r="J8" s="102"/>
      <c r="K8" s="102"/>
      <c r="L8" s="102"/>
      <c r="M8" s="102"/>
      <c r="N8" s="102"/>
      <c r="O8" s="102"/>
      <c r="P8" s="102"/>
      <c r="Q8" s="102"/>
      <c r="R8" s="103"/>
      <c r="S8" s="103"/>
      <c r="T8" s="103"/>
    </row>
    <row r="9" spans="2:20" x14ac:dyDescent="0.2">
      <c r="B9" s="104"/>
      <c r="T9" s="103"/>
    </row>
    <row r="10" spans="2:20" ht="30" customHeight="1" x14ac:dyDescent="0.2">
      <c r="B10" s="94"/>
      <c r="T10" s="103"/>
    </row>
    <row r="11" spans="2:20" ht="14.25" customHeight="1" x14ac:dyDescent="0.2">
      <c r="B11" s="94"/>
      <c r="C11" s="102"/>
      <c r="D11" s="102"/>
      <c r="E11" s="102"/>
      <c r="F11" s="102"/>
      <c r="G11" s="102"/>
      <c r="H11" s="102"/>
      <c r="I11" s="102"/>
      <c r="J11" s="102"/>
      <c r="K11" s="102"/>
      <c r="L11" s="102"/>
      <c r="M11" s="102"/>
      <c r="N11" s="102"/>
      <c r="O11" s="102"/>
      <c r="P11" s="102"/>
      <c r="Q11" s="102"/>
      <c r="R11" s="102"/>
      <c r="S11" s="103"/>
      <c r="T11" s="103"/>
    </row>
    <row r="12" spans="2:20" ht="14.25" customHeight="1" x14ac:dyDescent="0.2">
      <c r="B12" s="94"/>
      <c r="C12" s="102"/>
      <c r="D12" s="102"/>
      <c r="E12" s="102"/>
      <c r="F12" s="102"/>
      <c r="G12" s="102"/>
      <c r="H12" s="102"/>
      <c r="I12" s="102"/>
      <c r="J12" s="102"/>
      <c r="K12" s="102"/>
      <c r="L12" s="102"/>
      <c r="M12" s="102"/>
      <c r="N12" s="102"/>
      <c r="O12" s="102"/>
      <c r="P12" s="102"/>
      <c r="Q12" s="102"/>
      <c r="R12" s="102"/>
      <c r="S12" s="103"/>
      <c r="T12" s="103"/>
    </row>
    <row r="13" spans="2:20" ht="14.25" customHeight="1" x14ac:dyDescent="0.2">
      <c r="B13" s="94"/>
      <c r="C13" s="102"/>
      <c r="D13" s="102"/>
      <c r="E13" s="102"/>
      <c r="F13" s="102"/>
      <c r="G13" s="102"/>
      <c r="H13" s="102"/>
      <c r="I13" s="102"/>
      <c r="J13" s="102"/>
      <c r="K13" s="102"/>
      <c r="L13" s="102"/>
      <c r="M13" s="102"/>
      <c r="N13" s="102"/>
      <c r="O13" s="102"/>
      <c r="P13" s="102"/>
      <c r="Q13" s="102"/>
      <c r="R13" s="102"/>
      <c r="S13" s="103"/>
      <c r="T13" s="103"/>
    </row>
    <row r="14" spans="2:20" x14ac:dyDescent="0.2">
      <c r="B14" s="72"/>
    </row>
    <row r="15" spans="2:20" x14ac:dyDescent="0.2">
      <c r="B15" s="72"/>
    </row>
  </sheetData>
  <mergeCells count="7">
    <mergeCell ref="C7:I7"/>
    <mergeCell ref="K7:Q7"/>
    <mergeCell ref="B1:C1"/>
    <mergeCell ref="C3:I3"/>
    <mergeCell ref="C5:I5"/>
    <mergeCell ref="L5:M5"/>
    <mergeCell ref="N5:O5"/>
  </mergeCells>
  <printOptions horizontalCentered="1" verticalCentered="1"/>
  <pageMargins left="0.15748031496062992" right="0.15748031496062992" top="0.19685039370078741" bottom="0.19685039370078741" header="0.19685039370078741" footer="0.47244094488188981"/>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58" r:id="rId4" name="Botón de opción 22">
              <controlPr defaultSize="0" autoFill="0" autoLine="0" autoPict="0">
                <anchor moveWithCells="1">
                  <from>
                    <xdr:col>10</xdr:col>
                    <xdr:colOff>114300</xdr:colOff>
                    <xdr:row>3</xdr:row>
                    <xdr:rowOff>0</xdr:rowOff>
                  </from>
                  <to>
                    <xdr:col>10</xdr:col>
                    <xdr:colOff>419100</xdr:colOff>
                    <xdr:row>3</xdr:row>
                    <xdr:rowOff>219075</xdr:rowOff>
                  </to>
                </anchor>
              </controlPr>
            </control>
          </mc:Choice>
        </mc:AlternateContent>
        <mc:AlternateContent xmlns:mc="http://schemas.openxmlformats.org/markup-compatibility/2006">
          <mc:Choice Requires="x14">
            <control shapeId="14359" r:id="rId5" name="Botón de opción 23">
              <controlPr defaultSize="0" autoFill="0" autoLine="0" autoPict="0">
                <anchor moveWithCells="1">
                  <from>
                    <xdr:col>11</xdr:col>
                    <xdr:colOff>152400</xdr:colOff>
                    <xdr:row>2</xdr:row>
                    <xdr:rowOff>180975</xdr:rowOff>
                  </from>
                  <to>
                    <xdr:col>11</xdr:col>
                    <xdr:colOff>457200</xdr:colOff>
                    <xdr:row>3</xdr:row>
                    <xdr:rowOff>209550</xdr:rowOff>
                  </to>
                </anchor>
              </controlPr>
            </control>
          </mc:Choice>
        </mc:AlternateContent>
        <mc:AlternateContent xmlns:mc="http://schemas.openxmlformats.org/markup-compatibility/2006">
          <mc:Choice Requires="x14">
            <control shapeId="14360" r:id="rId6" name="Botón de opción 24">
              <controlPr defaultSize="0" autoFill="0" autoLine="0" autoPict="0">
                <anchor moveWithCells="1">
                  <from>
                    <xdr:col>12</xdr:col>
                    <xdr:colOff>114300</xdr:colOff>
                    <xdr:row>2</xdr:row>
                    <xdr:rowOff>180975</xdr:rowOff>
                  </from>
                  <to>
                    <xdr:col>12</xdr:col>
                    <xdr:colOff>419100</xdr:colOff>
                    <xdr:row>3</xdr:row>
                    <xdr:rowOff>209550</xdr:rowOff>
                  </to>
                </anchor>
              </controlPr>
            </control>
          </mc:Choice>
        </mc:AlternateContent>
        <mc:AlternateContent xmlns:mc="http://schemas.openxmlformats.org/markup-compatibility/2006">
          <mc:Choice Requires="x14">
            <control shapeId="14361" r:id="rId7" name="Botón de opción 25">
              <controlPr defaultSize="0" autoFill="0" autoLine="0" autoPict="0">
                <anchor moveWithCells="1">
                  <from>
                    <xdr:col>13</xdr:col>
                    <xdr:colOff>238125</xdr:colOff>
                    <xdr:row>3</xdr:row>
                    <xdr:rowOff>9525</xdr:rowOff>
                  </from>
                  <to>
                    <xdr:col>13</xdr:col>
                    <xdr:colOff>542925</xdr:colOff>
                    <xdr:row>3</xdr:row>
                    <xdr:rowOff>228600</xdr:rowOff>
                  </to>
                </anchor>
              </controlPr>
            </control>
          </mc:Choice>
        </mc:AlternateContent>
        <mc:AlternateContent xmlns:mc="http://schemas.openxmlformats.org/markup-compatibility/2006">
          <mc:Choice Requires="x14">
            <control shapeId="14362" r:id="rId8" name="Botón de opción 26">
              <controlPr defaultSize="0" autoFill="0" autoLine="0" autoPict="0">
                <anchor moveWithCells="1">
                  <from>
                    <xdr:col>14</xdr:col>
                    <xdr:colOff>228600</xdr:colOff>
                    <xdr:row>3</xdr:row>
                    <xdr:rowOff>0</xdr:rowOff>
                  </from>
                  <to>
                    <xdr:col>14</xdr:col>
                    <xdr:colOff>533400</xdr:colOff>
                    <xdr:row>3</xdr:row>
                    <xdr:rowOff>219075</xdr:rowOff>
                  </to>
                </anchor>
              </controlPr>
            </control>
          </mc:Choice>
        </mc:AlternateContent>
        <mc:AlternateContent xmlns:mc="http://schemas.openxmlformats.org/markup-compatibility/2006">
          <mc:Choice Requires="x14">
            <control shapeId="14363" r:id="rId9" name="Casilla 27">
              <controlPr defaultSize="0" autoFill="0" autoLine="0" autoPict="0">
                <anchor moveWithCells="1">
                  <from>
                    <xdr:col>10</xdr:col>
                    <xdr:colOff>400050</xdr:colOff>
                    <xdr:row>5</xdr:row>
                    <xdr:rowOff>57150</xdr:rowOff>
                  </from>
                  <to>
                    <xdr:col>10</xdr:col>
                    <xdr:colOff>704850</xdr:colOff>
                    <xdr:row>5</xdr:row>
                    <xdr:rowOff>276225</xdr:rowOff>
                  </to>
                </anchor>
              </controlPr>
            </control>
          </mc:Choice>
        </mc:AlternateContent>
        <mc:AlternateContent xmlns:mc="http://schemas.openxmlformats.org/markup-compatibility/2006">
          <mc:Choice Requires="x14">
            <control shapeId="14364" r:id="rId10" name="Casilla 28">
              <controlPr defaultSize="0" autoFill="0" autoLine="0" autoPict="0">
                <anchor moveWithCells="1">
                  <from>
                    <xdr:col>11</xdr:col>
                    <xdr:colOff>866775</xdr:colOff>
                    <xdr:row>5</xdr:row>
                    <xdr:rowOff>57150</xdr:rowOff>
                  </from>
                  <to>
                    <xdr:col>11</xdr:col>
                    <xdr:colOff>1171575</xdr:colOff>
                    <xdr:row>5</xdr:row>
                    <xdr:rowOff>276225</xdr:rowOff>
                  </to>
                </anchor>
              </controlPr>
            </control>
          </mc:Choice>
        </mc:AlternateContent>
        <mc:AlternateContent xmlns:mc="http://schemas.openxmlformats.org/markup-compatibility/2006">
          <mc:Choice Requires="x14">
            <control shapeId="14365" r:id="rId11" name="Casilla 29">
              <controlPr defaultSize="0" autoFill="0" autoLine="0" autoPict="0">
                <anchor moveWithCells="1">
                  <from>
                    <xdr:col>13</xdr:col>
                    <xdr:colOff>742950</xdr:colOff>
                    <xdr:row>5</xdr:row>
                    <xdr:rowOff>57150</xdr:rowOff>
                  </from>
                  <to>
                    <xdr:col>14</xdr:col>
                    <xdr:colOff>104775</xdr:colOff>
                    <xdr:row>5</xdr:row>
                    <xdr:rowOff>276225</xdr:rowOff>
                  </to>
                </anchor>
              </controlPr>
            </control>
          </mc:Choice>
        </mc:AlternateContent>
        <mc:AlternateContent xmlns:mc="http://schemas.openxmlformats.org/markup-compatibility/2006">
          <mc:Choice Requires="x14">
            <control shapeId="14366" r:id="rId12" name="Casilla 30">
              <controlPr defaultSize="0" autoFill="0" autoLine="0" autoPict="0">
                <anchor moveWithCells="1">
                  <from>
                    <xdr:col>15</xdr:col>
                    <xdr:colOff>257175</xdr:colOff>
                    <xdr:row>5</xdr:row>
                    <xdr:rowOff>57150</xdr:rowOff>
                  </from>
                  <to>
                    <xdr:col>15</xdr:col>
                    <xdr:colOff>561975</xdr:colOff>
                    <xdr:row>5</xdr:row>
                    <xdr:rowOff>276225</xdr:rowOff>
                  </to>
                </anchor>
              </controlPr>
            </control>
          </mc:Choice>
        </mc:AlternateContent>
        <mc:AlternateContent xmlns:mc="http://schemas.openxmlformats.org/markup-compatibility/2006">
          <mc:Choice Requires="x14">
            <control shapeId="14367" r:id="rId13" name="Casilla 31">
              <controlPr defaultSize="0" autoFill="0" autoLine="0" autoPict="0">
                <anchor moveWithCells="1">
                  <from>
                    <xdr:col>16</xdr:col>
                    <xdr:colOff>409575</xdr:colOff>
                    <xdr:row>5</xdr:row>
                    <xdr:rowOff>57150</xdr:rowOff>
                  </from>
                  <to>
                    <xdr:col>16</xdr:col>
                    <xdr:colOff>714375</xdr:colOff>
                    <xdr:row>5</xdr:row>
                    <xdr:rowOff>276225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11"/>
  <sheetViews>
    <sheetView workbookViewId="0">
      <selection activeCell="A6" sqref="A6:XFD6"/>
    </sheetView>
  </sheetViews>
  <sheetFormatPr baseColWidth="10" defaultRowHeight="14.25" x14ac:dyDescent="0.2"/>
  <cols>
    <col min="1" max="1" width="67.375" customWidth="1"/>
  </cols>
  <sheetData>
    <row r="1" spans="1:2" ht="15.75" thickBot="1" x14ac:dyDescent="0.3">
      <c r="A1" s="262" t="s">
        <v>393</v>
      </c>
    </row>
    <row r="2" spans="1:2" x14ac:dyDescent="0.2">
      <c r="A2" t="s">
        <v>396</v>
      </c>
      <c r="B2">
        <f>'1) Introducción'!$I$7</f>
        <v>0</v>
      </c>
    </row>
    <row r="3" spans="1:2" x14ac:dyDescent="0.2">
      <c r="A3" t="s">
        <v>397</v>
      </c>
      <c r="B3">
        <f>'1) Introducción'!I12</f>
        <v>0</v>
      </c>
    </row>
    <row r="4" spans="1:2" x14ac:dyDescent="0.2">
      <c r="A4" t="s">
        <v>394</v>
      </c>
      <c r="B4" s="249">
        <f>'1) Introducción'!I14</f>
        <v>0</v>
      </c>
    </row>
    <row r="5" spans="1:2" x14ac:dyDescent="0.2">
      <c r="A5" t="s">
        <v>395</v>
      </c>
      <c r="B5">
        <v>1</v>
      </c>
    </row>
    <row r="6" spans="1:2" ht="15" thickBot="1" x14ac:dyDescent="0.25"/>
    <row r="7" spans="1:2" ht="14.25" customHeight="1" thickBot="1" x14ac:dyDescent="0.3">
      <c r="A7" s="262" t="s">
        <v>398</v>
      </c>
    </row>
    <row r="8" spans="1:2" ht="14.25" customHeight="1" x14ac:dyDescent="0.2">
      <c r="A8" s="256" t="s">
        <v>399</v>
      </c>
    </row>
    <row r="9" spans="1:2" ht="14.25" customHeight="1" x14ac:dyDescent="0.2">
      <c r="A9" t="s">
        <v>182</v>
      </c>
    </row>
    <row r="10" spans="1:2" x14ac:dyDescent="0.2">
      <c r="A10" t="s">
        <v>183</v>
      </c>
    </row>
    <row r="11" spans="1:2" x14ac:dyDescent="0.2">
      <c r="A11" t="s">
        <v>184</v>
      </c>
      <c r="B11" t="b">
        <v>0</v>
      </c>
    </row>
    <row r="12" spans="1:2" x14ac:dyDescent="0.2">
      <c r="A12" t="s">
        <v>185</v>
      </c>
    </row>
    <row r="13" spans="1:2" x14ac:dyDescent="0.2">
      <c r="A13" t="s">
        <v>186</v>
      </c>
    </row>
    <row r="14" spans="1:2" x14ac:dyDescent="0.2">
      <c r="A14" t="s">
        <v>187</v>
      </c>
      <c r="B14">
        <f>'3) Nivel institucional'!$D$12</f>
        <v>0</v>
      </c>
    </row>
    <row r="16" spans="1:2" ht="15" x14ac:dyDescent="0.25">
      <c r="A16" s="260" t="s">
        <v>282</v>
      </c>
    </row>
    <row r="17" spans="1:2" x14ac:dyDescent="0.2">
      <c r="A17" t="s">
        <v>400</v>
      </c>
    </row>
    <row r="18" spans="1:2" x14ac:dyDescent="0.2">
      <c r="A18" t="s">
        <v>401</v>
      </c>
      <c r="B18">
        <f>'3) Nivel institucional'!D21</f>
        <v>0</v>
      </c>
    </row>
    <row r="20" spans="1:2" x14ac:dyDescent="0.2">
      <c r="A20" s="257" t="s">
        <v>402</v>
      </c>
    </row>
    <row r="21" spans="1:2" x14ac:dyDescent="0.2">
      <c r="A21" t="s">
        <v>191</v>
      </c>
      <c r="B21" t="b">
        <v>0</v>
      </c>
    </row>
    <row r="22" spans="1:2" x14ac:dyDescent="0.2">
      <c r="A22" t="s">
        <v>193</v>
      </c>
      <c r="B22" t="b">
        <v>0</v>
      </c>
    </row>
    <row r="23" spans="1:2" x14ac:dyDescent="0.2">
      <c r="A23" t="s">
        <v>195</v>
      </c>
    </row>
    <row r="24" spans="1:2" x14ac:dyDescent="0.2">
      <c r="A24" t="s">
        <v>197</v>
      </c>
    </row>
    <row r="25" spans="1:2" x14ac:dyDescent="0.2">
      <c r="A25" t="s">
        <v>199</v>
      </c>
      <c r="B25" t="b">
        <v>0</v>
      </c>
    </row>
    <row r="26" spans="1:2" x14ac:dyDescent="0.2">
      <c r="A26" t="s">
        <v>4</v>
      </c>
    </row>
    <row r="27" spans="1:2" x14ac:dyDescent="0.2">
      <c r="A27" t="s">
        <v>202</v>
      </c>
      <c r="B27" t="b">
        <v>0</v>
      </c>
    </row>
    <row r="28" spans="1:2" x14ac:dyDescent="0.2">
      <c r="A28" t="s">
        <v>204</v>
      </c>
      <c r="B28" t="b">
        <v>0</v>
      </c>
    </row>
    <row r="29" spans="1:2" x14ac:dyDescent="0.2">
      <c r="A29" t="s">
        <v>205</v>
      </c>
      <c r="B29" t="b">
        <v>0</v>
      </c>
    </row>
    <row r="30" spans="1:2" x14ac:dyDescent="0.2">
      <c r="A30" t="s">
        <v>206</v>
      </c>
    </row>
    <row r="31" spans="1:2" x14ac:dyDescent="0.2">
      <c r="A31" t="s">
        <v>207</v>
      </c>
    </row>
    <row r="32" spans="1:2" x14ac:dyDescent="0.2">
      <c r="A32" t="s">
        <v>208</v>
      </c>
      <c r="B32" t="b">
        <v>0</v>
      </c>
    </row>
    <row r="33" spans="1:3" x14ac:dyDescent="0.2">
      <c r="A33" t="s">
        <v>209</v>
      </c>
    </row>
    <row r="34" spans="1:3" x14ac:dyDescent="0.2">
      <c r="A34" t="s">
        <v>210</v>
      </c>
    </row>
    <row r="35" spans="1:3" x14ac:dyDescent="0.2">
      <c r="A35" t="s">
        <v>211</v>
      </c>
    </row>
    <row r="36" spans="1:3" x14ac:dyDescent="0.2">
      <c r="A36" t="s">
        <v>212</v>
      </c>
      <c r="B36">
        <f>'3) Nivel institucional'!$C$40</f>
        <v>0</v>
      </c>
    </row>
    <row r="38" spans="1:3" x14ac:dyDescent="0.2">
      <c r="A38" s="257" t="s">
        <v>403</v>
      </c>
    </row>
    <row r="39" spans="1:3" x14ac:dyDescent="0.2">
      <c r="A39" t="s">
        <v>192</v>
      </c>
    </row>
    <row r="40" spans="1:3" x14ac:dyDescent="0.2">
      <c r="A40" t="s">
        <v>194</v>
      </c>
    </row>
    <row r="41" spans="1:3" x14ac:dyDescent="0.2">
      <c r="A41" t="s">
        <v>196</v>
      </c>
    </row>
    <row r="42" spans="1:3" x14ac:dyDescent="0.2">
      <c r="A42" t="s">
        <v>198</v>
      </c>
    </row>
    <row r="43" spans="1:3" x14ac:dyDescent="0.2">
      <c r="A43" t="s">
        <v>200</v>
      </c>
    </row>
    <row r="44" spans="1:3" x14ac:dyDescent="0.2">
      <c r="A44" t="s">
        <v>201</v>
      </c>
    </row>
    <row r="45" spans="1:3" x14ac:dyDescent="0.2">
      <c r="A45" t="s">
        <v>212</v>
      </c>
      <c r="B45">
        <f>'3) Nivel institucional'!F31</f>
        <v>0</v>
      </c>
      <c r="C45">
        <f>'3) Nivel institucional'!G31</f>
        <v>0</v>
      </c>
    </row>
    <row r="47" spans="1:3" ht="15" x14ac:dyDescent="0.25">
      <c r="A47" s="260" t="s">
        <v>285</v>
      </c>
    </row>
    <row r="48" spans="1:3" x14ac:dyDescent="0.2">
      <c r="A48" t="s">
        <v>404</v>
      </c>
      <c r="B48">
        <f>'3) Nivel institucional'!D44</f>
        <v>0</v>
      </c>
    </row>
    <row r="49" spans="1:2" x14ac:dyDescent="0.2">
      <c r="A49" t="s">
        <v>18</v>
      </c>
      <c r="B49" t="b">
        <v>0</v>
      </c>
    </row>
    <row r="50" spans="1:2" x14ac:dyDescent="0.2">
      <c r="A50" t="s">
        <v>214</v>
      </c>
      <c r="B50" t="b">
        <v>0</v>
      </c>
    </row>
    <row r="51" spans="1:2" x14ac:dyDescent="0.2">
      <c r="A51" t="s">
        <v>215</v>
      </c>
      <c r="B51" t="b">
        <v>0</v>
      </c>
    </row>
    <row r="52" spans="1:2" x14ac:dyDescent="0.2">
      <c r="A52" t="s">
        <v>216</v>
      </c>
      <c r="B52" t="b">
        <v>0</v>
      </c>
    </row>
    <row r="53" spans="1:2" x14ac:dyDescent="0.2">
      <c r="A53" t="s">
        <v>405</v>
      </c>
      <c r="B53">
        <f>'3) Nivel institucional'!$D$59</f>
        <v>0</v>
      </c>
    </row>
    <row r="55" spans="1:2" ht="15" x14ac:dyDescent="0.25">
      <c r="A55" s="260" t="s">
        <v>406</v>
      </c>
    </row>
    <row r="56" spans="1:2" x14ac:dyDescent="0.2">
      <c r="A56" t="s">
        <v>407</v>
      </c>
      <c r="B56">
        <f>'3) Nivel institucional'!D63</f>
        <v>0</v>
      </c>
    </row>
    <row r="57" spans="1:2" x14ac:dyDescent="0.2">
      <c r="A57" t="s">
        <v>408</v>
      </c>
      <c r="B57" s="261">
        <f>'3) Nivel institucional'!$D$71</f>
        <v>0</v>
      </c>
    </row>
    <row r="58" spans="1:2" x14ac:dyDescent="0.2">
      <c r="A58" t="s">
        <v>409</v>
      </c>
      <c r="B58" s="261" t="e">
        <f>'3) Nivel institucional'!#REF!</f>
        <v>#REF!</v>
      </c>
    </row>
    <row r="60" spans="1:2" ht="15" x14ac:dyDescent="0.25">
      <c r="A60" s="260" t="s">
        <v>410</v>
      </c>
    </row>
    <row r="61" spans="1:2" x14ac:dyDescent="0.2">
      <c r="A61" t="s">
        <v>411</v>
      </c>
      <c r="B61">
        <f>'3) Nivel institucional'!D76</f>
        <v>0</v>
      </c>
    </row>
    <row r="63" spans="1:2" ht="15" x14ac:dyDescent="0.25">
      <c r="A63" s="260" t="s">
        <v>44</v>
      </c>
    </row>
    <row r="64" spans="1:2" x14ac:dyDescent="0.2">
      <c r="A64" t="s">
        <v>412</v>
      </c>
      <c r="B64">
        <f>'3) Nivel institucional'!D84</f>
        <v>0</v>
      </c>
    </row>
    <row r="65" spans="1:2" x14ac:dyDescent="0.2">
      <c r="A65" t="s">
        <v>413</v>
      </c>
    </row>
    <row r="66" spans="1:2" x14ac:dyDescent="0.2">
      <c r="A66" t="s">
        <v>414</v>
      </c>
      <c r="B66">
        <f>'3) Nivel institucional'!D88</f>
        <v>0</v>
      </c>
    </row>
    <row r="68" spans="1:2" x14ac:dyDescent="0.2">
      <c r="A68" s="257" t="s">
        <v>415</v>
      </c>
    </row>
    <row r="69" spans="1:2" x14ac:dyDescent="0.2">
      <c r="A69" t="s">
        <v>416</v>
      </c>
    </row>
    <row r="70" spans="1:2" x14ac:dyDescent="0.2">
      <c r="A70" t="s">
        <v>222</v>
      </c>
      <c r="B70">
        <f>'3) Nivel institucional'!D96</f>
        <v>0</v>
      </c>
    </row>
    <row r="71" spans="1:2" x14ac:dyDescent="0.2">
      <c r="A71" t="s">
        <v>223</v>
      </c>
      <c r="B71" t="e">
        <f>'3) Nivel institucional'!#REF!</f>
        <v>#REF!</v>
      </c>
    </row>
    <row r="72" spans="1:2" x14ac:dyDescent="0.2">
      <c r="A72" t="s">
        <v>224</v>
      </c>
      <c r="B72" t="e">
        <f>'3) Nivel institucional'!#REF!</f>
        <v>#REF!</v>
      </c>
    </row>
    <row r="74" spans="1:2" ht="15" x14ac:dyDescent="0.25">
      <c r="A74" s="260" t="s">
        <v>311</v>
      </c>
    </row>
    <row r="75" spans="1:2" x14ac:dyDescent="0.2">
      <c r="A75" t="s">
        <v>417</v>
      </c>
      <c r="B75">
        <f>'3) Nivel institucional'!$D$108</f>
        <v>0</v>
      </c>
    </row>
    <row r="76" spans="1:2" x14ac:dyDescent="0.2">
      <c r="A76" t="s">
        <v>418</v>
      </c>
    </row>
    <row r="77" spans="1:2" x14ac:dyDescent="0.2">
      <c r="A77" t="s">
        <v>414</v>
      </c>
      <c r="B77">
        <f>'3) Nivel institucional'!$D$112</f>
        <v>0</v>
      </c>
    </row>
    <row r="78" spans="1:2" x14ac:dyDescent="0.2">
      <c r="A78" t="s">
        <v>419</v>
      </c>
      <c r="B78">
        <f>'3) Nivel institucional'!$D$114</f>
        <v>0</v>
      </c>
    </row>
    <row r="79" spans="1:2" x14ac:dyDescent="0.2">
      <c r="A79" t="s">
        <v>420</v>
      </c>
      <c r="B79">
        <f>'3) Nivel institucional'!$D$116</f>
        <v>0</v>
      </c>
    </row>
    <row r="82" spans="1:2" ht="15" x14ac:dyDescent="0.25">
      <c r="A82" s="260" t="s">
        <v>252</v>
      </c>
    </row>
    <row r="83" spans="1:2" x14ac:dyDescent="0.2">
      <c r="A83" t="s">
        <v>421</v>
      </c>
      <c r="B83">
        <f>'3) Nivel institucional'!D131</f>
        <v>0</v>
      </c>
    </row>
    <row r="84" spans="1:2" x14ac:dyDescent="0.2">
      <c r="A84" t="s">
        <v>227</v>
      </c>
    </row>
    <row r="85" spans="1:2" x14ac:dyDescent="0.2">
      <c r="A85" t="s">
        <v>228</v>
      </c>
    </row>
    <row r="86" spans="1:2" x14ac:dyDescent="0.2">
      <c r="A86" t="s">
        <v>229</v>
      </c>
    </row>
    <row r="87" spans="1:2" x14ac:dyDescent="0.2">
      <c r="A87" t="s">
        <v>230</v>
      </c>
    </row>
    <row r="88" spans="1:2" x14ac:dyDescent="0.2">
      <c r="A88" t="s">
        <v>231</v>
      </c>
    </row>
    <row r="89" spans="1:2" x14ac:dyDescent="0.2">
      <c r="A89" t="s">
        <v>232</v>
      </c>
    </row>
    <row r="90" spans="1:2" x14ac:dyDescent="0.2">
      <c r="A90" t="s">
        <v>233</v>
      </c>
    </row>
    <row r="91" spans="1:2" x14ac:dyDescent="0.2">
      <c r="A91" t="s">
        <v>234</v>
      </c>
    </row>
    <row r="92" spans="1:2" x14ac:dyDescent="0.2">
      <c r="A92" t="s">
        <v>235</v>
      </c>
    </row>
    <row r="93" spans="1:2" x14ac:dyDescent="0.2">
      <c r="A93" t="s">
        <v>271</v>
      </c>
    </row>
    <row r="94" spans="1:2" x14ac:dyDescent="0.2">
      <c r="A94" t="s">
        <v>422</v>
      </c>
    </row>
    <row r="95" spans="1:2" x14ac:dyDescent="0.2">
      <c r="A95" t="s">
        <v>405</v>
      </c>
      <c r="B95">
        <f>'3) Nivel institucional'!$D$152</f>
        <v>0</v>
      </c>
    </row>
    <row r="97" spans="1:10" ht="15" thickBot="1" x14ac:dyDescent="0.25"/>
    <row r="98" spans="1:10" ht="15.75" thickBot="1" x14ac:dyDescent="0.3">
      <c r="A98" s="262" t="s">
        <v>423</v>
      </c>
    </row>
    <row r="99" spans="1:10" x14ac:dyDescent="0.2">
      <c r="A99" s="263" t="s">
        <v>424</v>
      </c>
    </row>
    <row r="100" spans="1:10" x14ac:dyDescent="0.2">
      <c r="A100" t="s">
        <v>273</v>
      </c>
      <c r="B100" s="249">
        <f>'4) Productos inversión ISR'!C12</f>
        <v>0</v>
      </c>
      <c r="J100" s="249"/>
    </row>
    <row r="101" spans="1:10" x14ac:dyDescent="0.2">
      <c r="A101" t="s">
        <v>274</v>
      </c>
      <c r="B101" s="249">
        <f>'4) Productos inversión ISR'!D12</f>
        <v>0</v>
      </c>
    </row>
    <row r="102" spans="1:10" x14ac:dyDescent="0.2">
      <c r="A102" t="s">
        <v>73</v>
      </c>
      <c r="B102" s="249">
        <f>'4) Productos inversión ISR'!E12</f>
        <v>0</v>
      </c>
    </row>
    <row r="103" spans="1:10" x14ac:dyDescent="0.2">
      <c r="A103" t="s">
        <v>275</v>
      </c>
      <c r="B103" s="249">
        <f>'4) Productos inversión ISR'!F12</f>
        <v>0</v>
      </c>
    </row>
    <row r="104" spans="1:10" x14ac:dyDescent="0.2">
      <c r="A104" t="s">
        <v>276</v>
      </c>
      <c r="B104" s="249">
        <f>'4) Productos inversión ISR'!G12</f>
        <v>0</v>
      </c>
    </row>
    <row r="105" spans="1:10" x14ac:dyDescent="0.2">
      <c r="A105" t="s">
        <v>44</v>
      </c>
      <c r="B105" s="249">
        <f>'4) Productos inversión ISR'!H12</f>
        <v>0</v>
      </c>
    </row>
    <row r="106" spans="1:10" x14ac:dyDescent="0.2">
      <c r="A106" t="s">
        <v>45</v>
      </c>
      <c r="B106" s="249">
        <f>'4) Productos inversión ISR'!I12</f>
        <v>0</v>
      </c>
    </row>
    <row r="107" spans="1:10" x14ac:dyDescent="0.2">
      <c r="A107" t="s">
        <v>277</v>
      </c>
      <c r="B107" s="249">
        <f>'4) Productos inversión ISR'!J12</f>
        <v>0</v>
      </c>
    </row>
    <row r="108" spans="1:10" ht="15" thickBot="1" x14ac:dyDescent="0.25"/>
    <row r="109" spans="1:10" ht="15.75" thickBot="1" x14ac:dyDescent="0.3">
      <c r="A109" s="262" t="s">
        <v>425</v>
      </c>
    </row>
    <row r="110" spans="1:10" ht="15" x14ac:dyDescent="0.25">
      <c r="A110" s="260" t="s">
        <v>426</v>
      </c>
    </row>
    <row r="111" spans="1:10" x14ac:dyDescent="0.2">
      <c r="A111" t="s">
        <v>176</v>
      </c>
      <c r="B111">
        <f>'4) Productos inversión ISR'!C16</f>
        <v>0</v>
      </c>
    </row>
    <row r="112" spans="1:10" x14ac:dyDescent="0.2">
      <c r="A112" t="s">
        <v>177</v>
      </c>
      <c r="B112">
        <f>'4) Productos inversión ISR'!D16</f>
        <v>0</v>
      </c>
    </row>
    <row r="113" spans="1:2" x14ac:dyDescent="0.2">
      <c r="A113" t="s">
        <v>368</v>
      </c>
      <c r="B113">
        <f>'4) Productos inversión ISR'!E16</f>
        <v>0</v>
      </c>
    </row>
    <row r="114" spans="1:2" x14ac:dyDescent="0.2">
      <c r="A114" t="s">
        <v>178</v>
      </c>
      <c r="B114">
        <f>'4) Productos inversión ISR'!G16</f>
        <v>0</v>
      </c>
    </row>
    <row r="115" spans="1:2" x14ac:dyDescent="0.2">
      <c r="A115" t="s">
        <v>179</v>
      </c>
      <c r="B115">
        <f>'4) Productos inversión ISR'!H16</f>
        <v>0</v>
      </c>
    </row>
    <row r="116" spans="1:2" x14ac:dyDescent="0.2">
      <c r="A116" t="s">
        <v>180</v>
      </c>
      <c r="B116">
        <f>'4) Productos inversión ISR'!I16</f>
        <v>0</v>
      </c>
    </row>
    <row r="117" spans="1:2" x14ac:dyDescent="0.2">
      <c r="A117" t="s">
        <v>279</v>
      </c>
      <c r="B117">
        <f>'4) Productos inversión ISR'!J16</f>
        <v>0</v>
      </c>
    </row>
    <row r="118" spans="1:2" x14ac:dyDescent="0.2">
      <c r="A118" s="249" t="str">
        <f>'4) Productos inversión ISR'!K15</f>
        <v>Otro (Especifique en esta celda)</v>
      </c>
      <c r="B118">
        <f>'4) Productos inversión ISR'!K16</f>
        <v>0</v>
      </c>
    </row>
    <row r="119" spans="1:2" ht="15" x14ac:dyDescent="0.25">
      <c r="A119" s="264" t="s">
        <v>427</v>
      </c>
    </row>
    <row r="120" spans="1:2" x14ac:dyDescent="0.2">
      <c r="A120" t="s">
        <v>176</v>
      </c>
      <c r="B120">
        <f>'4) Productos inversión ISR'!C17</f>
        <v>0</v>
      </c>
    </row>
    <row r="121" spans="1:2" x14ac:dyDescent="0.2">
      <c r="A121" t="s">
        <v>177</v>
      </c>
      <c r="B121">
        <f>'4) Productos inversión ISR'!D17</f>
        <v>0</v>
      </c>
    </row>
    <row r="122" spans="1:2" x14ac:dyDescent="0.2">
      <c r="A122" t="s">
        <v>368</v>
      </c>
      <c r="B122">
        <f>'4) Productos inversión ISR'!E17</f>
        <v>0</v>
      </c>
    </row>
    <row r="123" spans="1:2" x14ac:dyDescent="0.2">
      <c r="A123" t="s">
        <v>178</v>
      </c>
      <c r="B123">
        <f>'4) Productos inversión ISR'!G17</f>
        <v>0</v>
      </c>
    </row>
    <row r="124" spans="1:2" x14ac:dyDescent="0.2">
      <c r="A124" t="s">
        <v>179</v>
      </c>
      <c r="B124">
        <f>'4) Productos inversión ISR'!H17</f>
        <v>0</v>
      </c>
    </row>
    <row r="125" spans="1:2" x14ac:dyDescent="0.2">
      <c r="A125" t="s">
        <v>180</v>
      </c>
      <c r="B125">
        <f>'4) Productos inversión ISR'!I17</f>
        <v>0</v>
      </c>
    </row>
    <row r="126" spans="1:2" x14ac:dyDescent="0.2">
      <c r="A126" t="s">
        <v>279</v>
      </c>
      <c r="B126">
        <f>'4) Productos inversión ISR'!J17</f>
        <v>0</v>
      </c>
    </row>
    <row r="127" spans="1:2" x14ac:dyDescent="0.2">
      <c r="A127" s="249" t="str">
        <f>'4) Productos inversión ISR'!K15</f>
        <v>Otro (Especifique en esta celda)</v>
      </c>
      <c r="B127">
        <f>'4) Productos inversión ISR'!K17</f>
        <v>0</v>
      </c>
    </row>
    <row r="128" spans="1:2" ht="15" thickBot="1" x14ac:dyDescent="0.25"/>
    <row r="129" spans="1:2" ht="15.75" thickBot="1" x14ac:dyDescent="0.3">
      <c r="A129" s="262" t="s">
        <v>282</v>
      </c>
    </row>
    <row r="130" spans="1:2" x14ac:dyDescent="0.2">
      <c r="A130" t="s">
        <v>191</v>
      </c>
      <c r="B130">
        <f>'4) Productos inversión ISR'!C26</f>
        <v>0</v>
      </c>
    </row>
    <row r="131" spans="1:2" x14ac:dyDescent="0.2">
      <c r="A131" t="s">
        <v>193</v>
      </c>
      <c r="B131">
        <f>'4) Productos inversión ISR'!C27</f>
        <v>0</v>
      </c>
    </row>
    <row r="132" spans="1:2" x14ac:dyDescent="0.2">
      <c r="A132" t="s">
        <v>195</v>
      </c>
      <c r="B132">
        <f>'4) Productos inversión ISR'!C28</f>
        <v>0</v>
      </c>
    </row>
    <row r="133" spans="1:2" x14ac:dyDescent="0.2">
      <c r="A133" t="s">
        <v>197</v>
      </c>
      <c r="B133">
        <f>'4) Productos inversión ISR'!C29</f>
        <v>0</v>
      </c>
    </row>
    <row r="134" spans="1:2" x14ac:dyDescent="0.2">
      <c r="A134" t="s">
        <v>199</v>
      </c>
      <c r="B134">
        <f>'4) Productos inversión ISR'!C30</f>
        <v>0</v>
      </c>
    </row>
    <row r="135" spans="1:2" x14ac:dyDescent="0.2">
      <c r="A135" t="s">
        <v>4</v>
      </c>
      <c r="B135">
        <f>'4) Productos inversión ISR'!C31</f>
        <v>0</v>
      </c>
    </row>
    <row r="136" spans="1:2" x14ac:dyDescent="0.2">
      <c r="A136" t="s">
        <v>202</v>
      </c>
      <c r="B136">
        <f>'4) Productos inversión ISR'!C32</f>
        <v>0</v>
      </c>
    </row>
    <row r="137" spans="1:2" x14ac:dyDescent="0.2">
      <c r="A137" t="s">
        <v>204</v>
      </c>
      <c r="B137">
        <f>'4) Productos inversión ISR'!C33</f>
        <v>0</v>
      </c>
    </row>
    <row r="138" spans="1:2" x14ac:dyDescent="0.2">
      <c r="A138" t="s">
        <v>205</v>
      </c>
      <c r="B138">
        <f>'4) Productos inversión ISR'!C34</f>
        <v>0</v>
      </c>
    </row>
    <row r="139" spans="1:2" x14ac:dyDescent="0.2">
      <c r="A139" t="s">
        <v>206</v>
      </c>
      <c r="B139">
        <f>'4) Productos inversión ISR'!C35</f>
        <v>0</v>
      </c>
    </row>
    <row r="140" spans="1:2" x14ac:dyDescent="0.2">
      <c r="A140" t="s">
        <v>207</v>
      </c>
      <c r="B140">
        <f>'4) Productos inversión ISR'!C36</f>
        <v>0</v>
      </c>
    </row>
    <row r="141" spans="1:2" x14ac:dyDescent="0.2">
      <c r="A141" t="s">
        <v>208</v>
      </c>
      <c r="B141">
        <f>'4) Productos inversión ISR'!C37</f>
        <v>0</v>
      </c>
    </row>
    <row r="142" spans="1:2" x14ac:dyDescent="0.2">
      <c r="A142" t="s">
        <v>209</v>
      </c>
      <c r="B142">
        <f>'4) Productos inversión ISR'!C38</f>
        <v>0</v>
      </c>
    </row>
    <row r="143" spans="1:2" x14ac:dyDescent="0.2">
      <c r="A143" t="s">
        <v>210</v>
      </c>
      <c r="B143">
        <f>'4) Productos inversión ISR'!C39</f>
        <v>0</v>
      </c>
    </row>
    <row r="144" spans="1:2" x14ac:dyDescent="0.2">
      <c r="A144" t="s">
        <v>211</v>
      </c>
      <c r="B144">
        <f>'4) Productos inversión ISR'!C40</f>
        <v>0</v>
      </c>
    </row>
    <row r="145" spans="1:7" x14ac:dyDescent="0.2">
      <c r="A145" t="str">
        <f>'4) Productos inversión ISR'!B41</f>
        <v>Otros(especifique en esta celda)</v>
      </c>
      <c r="B145">
        <f>'4) Productos inversión ISR'!C41</f>
        <v>0</v>
      </c>
    </row>
    <row r="147" spans="1:7" x14ac:dyDescent="0.2">
      <c r="A147" t="s">
        <v>192</v>
      </c>
      <c r="B147">
        <f>'4) Productos inversión ISR'!F26</f>
        <v>0</v>
      </c>
    </row>
    <row r="148" spans="1:7" x14ac:dyDescent="0.2">
      <c r="A148" t="s">
        <v>194</v>
      </c>
      <c r="B148">
        <f>'4) Productos inversión ISR'!F27</f>
        <v>0</v>
      </c>
    </row>
    <row r="149" spans="1:7" x14ac:dyDescent="0.2">
      <c r="A149" t="s">
        <v>196</v>
      </c>
      <c r="B149">
        <f>'4) Productos inversión ISR'!F28</f>
        <v>0</v>
      </c>
    </row>
    <row r="150" spans="1:7" x14ac:dyDescent="0.2">
      <c r="A150" t="s">
        <v>198</v>
      </c>
      <c r="B150">
        <f>'4) Productos inversión ISR'!F29</f>
        <v>0</v>
      </c>
    </row>
    <row r="151" spans="1:7" x14ac:dyDescent="0.2">
      <c r="A151" t="s">
        <v>200</v>
      </c>
      <c r="B151">
        <f>'4) Productos inversión ISR'!F30</f>
        <v>0</v>
      </c>
    </row>
    <row r="152" spans="1:7" x14ac:dyDescent="0.2">
      <c r="A152" t="s">
        <v>201</v>
      </c>
      <c r="B152">
        <f>'4) Productos inversión ISR'!F31</f>
        <v>0</v>
      </c>
    </row>
    <row r="153" spans="1:7" x14ac:dyDescent="0.2">
      <c r="A153" t="str">
        <f>'4) Productos inversión ISR'!D32</f>
        <v>Otros(especifique en esta celda)</v>
      </c>
      <c r="B153">
        <f>'4) Productos inversión ISR'!F32</f>
        <v>0</v>
      </c>
    </row>
    <row r="154" spans="1:7" ht="15" thickBot="1" x14ac:dyDescent="0.25"/>
    <row r="155" spans="1:7" ht="15.75" thickBot="1" x14ac:dyDescent="0.3">
      <c r="A155" s="262" t="s">
        <v>436</v>
      </c>
    </row>
    <row r="156" spans="1:7" x14ac:dyDescent="0.2">
      <c r="A156" t="s">
        <v>18</v>
      </c>
      <c r="B156" s="249">
        <f>'4) Productos inversión ISR'!C47</f>
        <v>0</v>
      </c>
      <c r="F156" s="249"/>
      <c r="G156" s="249"/>
    </row>
    <row r="157" spans="1:7" x14ac:dyDescent="0.2">
      <c r="A157" t="s">
        <v>286</v>
      </c>
      <c r="B157" s="249">
        <f>'4) Productos inversión ISR'!D47</f>
        <v>0</v>
      </c>
    </row>
    <row r="158" spans="1:7" x14ac:dyDescent="0.2">
      <c r="A158" t="s">
        <v>215</v>
      </c>
      <c r="B158" s="249">
        <f>'4) Productos inversión ISR'!E47</f>
        <v>0</v>
      </c>
    </row>
    <row r="159" spans="1:7" x14ac:dyDescent="0.2">
      <c r="A159" t="str">
        <f>'4) Productos inversión ISR'!H46</f>
        <v>Otros (Especificar en esta celda)</v>
      </c>
      <c r="B159" s="249">
        <f>'4) Productos inversión ISR'!H47</f>
        <v>0</v>
      </c>
    </row>
    <row r="161" spans="1:2" ht="15" thickBot="1" x14ac:dyDescent="0.25"/>
    <row r="162" spans="1:2" ht="15.75" thickBot="1" x14ac:dyDescent="0.3">
      <c r="A162" s="262" t="s">
        <v>428</v>
      </c>
    </row>
    <row r="163" spans="1:2" x14ac:dyDescent="0.2">
      <c r="A163" t="s">
        <v>292</v>
      </c>
      <c r="B163" s="249">
        <f>'4) Productos inversión ISR'!B54</f>
        <v>0</v>
      </c>
    </row>
    <row r="164" spans="1:2" x14ac:dyDescent="0.2">
      <c r="A164" t="s">
        <v>293</v>
      </c>
      <c r="B164" s="249">
        <f>'4) Productos inversión ISR'!B55</f>
        <v>0</v>
      </c>
    </row>
    <row r="165" spans="1:2" x14ac:dyDescent="0.2">
      <c r="A165" t="s">
        <v>294</v>
      </c>
      <c r="B165" s="249">
        <f>'4) Productos inversión ISR'!B56</f>
        <v>0</v>
      </c>
    </row>
    <row r="166" spans="1:2" x14ac:dyDescent="0.2">
      <c r="A166" t="s">
        <v>370</v>
      </c>
      <c r="B166" s="249">
        <f>'4) Productos inversión ISR'!B57</f>
        <v>0</v>
      </c>
    </row>
    <row r="167" spans="1:2" x14ac:dyDescent="0.2">
      <c r="A167" t="s">
        <v>371</v>
      </c>
      <c r="B167" s="249">
        <f>'4) Productos inversión ISR'!B58</f>
        <v>0</v>
      </c>
    </row>
    <row r="168" spans="1:2" x14ac:dyDescent="0.2">
      <c r="A168" t="s">
        <v>295</v>
      </c>
      <c r="B168" s="249">
        <f>'4) Productos inversión ISR'!B59</f>
        <v>0</v>
      </c>
    </row>
    <row r="169" spans="1:2" x14ac:dyDescent="0.2">
      <c r="A169" t="s">
        <v>296</v>
      </c>
      <c r="B169" s="249">
        <f>'4) Productos inversión ISR'!B60</f>
        <v>0</v>
      </c>
    </row>
    <row r="170" spans="1:2" x14ac:dyDescent="0.2">
      <c r="A170" t="str">
        <f>'4) Productos inversión ISR'!C62</f>
        <v>especifique aquí</v>
      </c>
      <c r="B170" s="249">
        <f>'4) Productos inversión ISR'!B61</f>
        <v>0</v>
      </c>
    </row>
    <row r="171" spans="1:2" ht="15" thickBot="1" x14ac:dyDescent="0.25"/>
    <row r="172" spans="1:2" ht="15.75" thickBot="1" x14ac:dyDescent="0.3">
      <c r="A172" s="262" t="s">
        <v>372</v>
      </c>
    </row>
    <row r="173" spans="1:2" x14ac:dyDescent="0.2">
      <c r="A173" t="s">
        <v>227</v>
      </c>
      <c r="B173">
        <f>'4) Productos inversión ISR'!C67</f>
        <v>0</v>
      </c>
    </row>
    <row r="174" spans="1:2" x14ac:dyDescent="0.2">
      <c r="A174" t="s">
        <v>228</v>
      </c>
      <c r="B174">
        <f>'4) Productos inversión ISR'!C68</f>
        <v>0</v>
      </c>
    </row>
    <row r="175" spans="1:2" x14ac:dyDescent="0.2">
      <c r="A175" t="s">
        <v>229</v>
      </c>
      <c r="B175">
        <f>'4) Productos inversión ISR'!C69</f>
        <v>0</v>
      </c>
    </row>
    <row r="176" spans="1:2" x14ac:dyDescent="0.2">
      <c r="A176" t="s">
        <v>230</v>
      </c>
      <c r="B176">
        <f>'4) Productos inversión ISR'!C70</f>
        <v>0</v>
      </c>
    </row>
    <row r="177" spans="1:2" x14ac:dyDescent="0.2">
      <c r="A177" t="s">
        <v>231</v>
      </c>
      <c r="B177">
        <f>'4) Productos inversión ISR'!C71</f>
        <v>0</v>
      </c>
    </row>
    <row r="178" spans="1:2" x14ac:dyDescent="0.2">
      <c r="A178" t="s">
        <v>232</v>
      </c>
      <c r="B178">
        <f>'4) Productos inversión ISR'!C72</f>
        <v>0</v>
      </c>
    </row>
    <row r="179" spans="1:2" x14ac:dyDescent="0.2">
      <c r="A179" t="s">
        <v>233</v>
      </c>
      <c r="B179">
        <f>'4) Productos inversión ISR'!C73</f>
        <v>0</v>
      </c>
    </row>
    <row r="180" spans="1:2" x14ac:dyDescent="0.2">
      <c r="A180" t="s">
        <v>234</v>
      </c>
      <c r="B180">
        <f>'4) Productos inversión ISR'!C74</f>
        <v>0</v>
      </c>
    </row>
    <row r="181" spans="1:2" x14ac:dyDescent="0.2">
      <c r="A181" t="s">
        <v>235</v>
      </c>
      <c r="B181">
        <f>'4) Productos inversión ISR'!C75</f>
        <v>0</v>
      </c>
    </row>
    <row r="182" spans="1:2" x14ac:dyDescent="0.2">
      <c r="A182" t="s">
        <v>271</v>
      </c>
      <c r="B182">
        <f>'4) Productos inversión ISR'!C76</f>
        <v>0</v>
      </c>
    </row>
    <row r="183" spans="1:2" x14ac:dyDescent="0.2">
      <c r="A183" t="str">
        <f>'4) Productos inversión ISR'!B77</f>
        <v>Otras 
(especificar esta celda)</v>
      </c>
      <c r="B183">
        <f>'4) Productos inversión ISR'!C77</f>
        <v>0</v>
      </c>
    </row>
    <row r="185" spans="1:2" x14ac:dyDescent="0.2">
      <c r="A185" t="s">
        <v>430</v>
      </c>
    </row>
    <row r="187" spans="1:2" x14ac:dyDescent="0.2">
      <c r="A187" s="255" t="s">
        <v>431</v>
      </c>
    </row>
    <row r="188" spans="1:2" x14ac:dyDescent="0.2">
      <c r="A188" t="s">
        <v>299</v>
      </c>
      <c r="B188" t="e">
        <f>'4) Productos inversión ISR'!#REF!</f>
        <v>#REF!</v>
      </c>
    </row>
    <row r="189" spans="1:2" x14ac:dyDescent="0.2">
      <c r="A189" t="s">
        <v>432</v>
      </c>
      <c r="B189" t="e">
        <f>'4) Productos inversión ISR'!#REF!</f>
        <v>#REF!</v>
      </c>
    </row>
    <row r="190" spans="1:2" x14ac:dyDescent="0.2">
      <c r="A190" t="s">
        <v>433</v>
      </c>
      <c r="B190" t="e">
        <f>'4) Productos inversión ISR'!#REF!</f>
        <v>#REF!</v>
      </c>
    </row>
    <row r="192" spans="1:2" x14ac:dyDescent="0.2">
      <c r="A192" s="255" t="s">
        <v>434</v>
      </c>
    </row>
    <row r="193" spans="1:2" x14ac:dyDescent="0.2">
      <c r="A193" t="s">
        <v>300</v>
      </c>
      <c r="B193" s="265" t="e">
        <f>'4) Productos inversión ISR'!#REF!</f>
        <v>#REF!</v>
      </c>
    </row>
    <row r="194" spans="1:2" x14ac:dyDescent="0.2">
      <c r="A194" t="s">
        <v>301</v>
      </c>
      <c r="B194" s="265" t="e">
        <f>'4) Productos inversión ISR'!#REF!</f>
        <v>#REF!</v>
      </c>
    </row>
    <row r="195" spans="1:2" x14ac:dyDescent="0.2">
      <c r="A195" t="s">
        <v>302</v>
      </c>
      <c r="B195" s="265" t="e">
        <f>'4) Productos inversión ISR'!#REF!</f>
        <v>#REF!</v>
      </c>
    </row>
    <row r="196" spans="1:2" x14ac:dyDescent="0.2">
      <c r="A196" t="s">
        <v>303</v>
      </c>
      <c r="B196" s="265" t="e">
        <f>'4) Productos inversión ISR'!#REF!</f>
        <v>#REF!</v>
      </c>
    </row>
    <row r="197" spans="1:2" x14ac:dyDescent="0.2">
      <c r="A197" t="s">
        <v>373</v>
      </c>
      <c r="B197" s="265" t="e">
        <f>'4) Productos inversión ISR'!#REF!</f>
        <v>#REF!</v>
      </c>
    </row>
    <row r="198" spans="1:2" x14ac:dyDescent="0.2">
      <c r="A198" t="s">
        <v>304</v>
      </c>
      <c r="B198" s="265" t="e">
        <f>'4) Productos inversión ISR'!#REF!</f>
        <v>#REF!</v>
      </c>
    </row>
    <row r="199" spans="1:2" x14ac:dyDescent="0.2">
      <c r="A199" t="s">
        <v>374</v>
      </c>
      <c r="B199" s="265" t="e">
        <f>'4) Productos inversión ISR'!#REF!</f>
        <v>#REF!</v>
      </c>
    </row>
    <row r="200" spans="1:2" x14ac:dyDescent="0.2">
      <c r="A200" t="s">
        <v>305</v>
      </c>
      <c r="B200" s="265" t="e">
        <f>'4) Productos inversión ISR'!#REF!</f>
        <v>#REF!</v>
      </c>
    </row>
    <row r="201" spans="1:2" x14ac:dyDescent="0.2">
      <c r="A201" t="e">
        <f>'4) Productos inversión ISR'!#REF!</f>
        <v>#REF!</v>
      </c>
      <c r="B201" s="265" t="e">
        <f>'4) Productos inversión ISR'!#REF!</f>
        <v>#REF!</v>
      </c>
    </row>
    <row r="203" spans="1:2" x14ac:dyDescent="0.2">
      <c r="A203" s="255" t="s">
        <v>435</v>
      </c>
    </row>
    <row r="204" spans="1:2" x14ac:dyDescent="0.2">
      <c r="A204" t="s">
        <v>307</v>
      </c>
      <c r="B204" s="265" t="e">
        <f>'4) Productos inversión ISR'!#REF!</f>
        <v>#REF!</v>
      </c>
    </row>
    <row r="205" spans="1:2" x14ac:dyDescent="0.2">
      <c r="A205" t="s">
        <v>308</v>
      </c>
      <c r="B205" s="265" t="e">
        <f>'4) Productos inversión ISR'!#REF!</f>
        <v>#REF!</v>
      </c>
    </row>
    <row r="206" spans="1:2" x14ac:dyDescent="0.2">
      <c r="A206" t="s">
        <v>309</v>
      </c>
      <c r="B206" s="265" t="e">
        <f>'4) Productos inversión ISR'!#REF!</f>
        <v>#REF!</v>
      </c>
    </row>
    <row r="207" spans="1:2" x14ac:dyDescent="0.2">
      <c r="A207" t="s">
        <v>310</v>
      </c>
      <c r="B207" s="265" t="e">
        <f>'4) Productos inversión ISR'!#REF!</f>
        <v>#REF!</v>
      </c>
    </row>
    <row r="208" spans="1:2" x14ac:dyDescent="0.2">
      <c r="A208" t="s">
        <v>375</v>
      </c>
      <c r="B208" s="265" t="e">
        <f>'4) Productos inversión ISR'!#REF!</f>
        <v>#REF!</v>
      </c>
    </row>
    <row r="209" spans="1:2" x14ac:dyDescent="0.2">
      <c r="A209" t="e">
        <f>'4) Productos inversión ISR'!#REF!</f>
        <v>#REF!</v>
      </c>
      <c r="B209" s="265" t="e">
        <f>'4) Productos inversión ISR'!#REF!</f>
        <v>#REF!</v>
      </c>
    </row>
    <row r="211" spans="1:2" ht="15" thickBot="1" x14ac:dyDescent="0.25"/>
    <row r="212" spans="1:2" ht="15.75" thickBot="1" x14ac:dyDescent="0.3">
      <c r="A212" s="262" t="s">
        <v>437</v>
      </c>
    </row>
    <row r="213" spans="1:2" x14ac:dyDescent="0.2">
      <c r="A213" s="256" t="s">
        <v>438</v>
      </c>
    </row>
    <row r="214" spans="1:2" x14ac:dyDescent="0.2">
      <c r="A214" t="s">
        <v>316</v>
      </c>
      <c r="B214" s="249">
        <f>'5) Asignación de activos'!C9</f>
        <v>0</v>
      </c>
    </row>
    <row r="215" spans="1:2" x14ac:dyDescent="0.2">
      <c r="A215" t="s">
        <v>317</v>
      </c>
      <c r="B215" s="249">
        <f>'5) Asignación de activos'!D9</f>
        <v>0</v>
      </c>
    </row>
    <row r="216" spans="1:2" x14ac:dyDescent="0.2">
      <c r="A216" t="s">
        <v>318</v>
      </c>
      <c r="B216" s="249">
        <f>'5) Asignación de activos'!E9</f>
        <v>0</v>
      </c>
    </row>
    <row r="217" spans="1:2" x14ac:dyDescent="0.2">
      <c r="A217" t="s">
        <v>319</v>
      </c>
      <c r="B217" s="249">
        <f>'5) Asignación de activos'!F9</f>
        <v>0</v>
      </c>
    </row>
    <row r="218" spans="1:2" x14ac:dyDescent="0.2">
      <c r="A218" t="s">
        <v>320</v>
      </c>
      <c r="B218" s="249">
        <f>'5) Asignación de activos'!G9</f>
        <v>0</v>
      </c>
    </row>
    <row r="219" spans="1:2" x14ac:dyDescent="0.2">
      <c r="A219" t="s">
        <v>321</v>
      </c>
      <c r="B219" s="249">
        <f>'5) Asignación de activos'!H9</f>
        <v>0</v>
      </c>
    </row>
    <row r="220" spans="1:2" x14ac:dyDescent="0.2">
      <c r="A220" t="s">
        <v>376</v>
      </c>
      <c r="B220" s="249">
        <f>'5) Asignación de activos'!I9</f>
        <v>0</v>
      </c>
    </row>
    <row r="221" spans="1:2" x14ac:dyDescent="0.2">
      <c r="A221" t="s">
        <v>322</v>
      </c>
      <c r="B221" s="249">
        <f>'5) Asignación de activos'!J9</f>
        <v>0</v>
      </c>
    </row>
    <row r="222" spans="1:2" x14ac:dyDescent="0.2">
      <c r="A222" t="s">
        <v>323</v>
      </c>
      <c r="B222" s="249">
        <f>'5) Asignación de activos'!K9</f>
        <v>0</v>
      </c>
    </row>
    <row r="224" spans="1:2" x14ac:dyDescent="0.2">
      <c r="A224" s="255" t="s">
        <v>324</v>
      </c>
    </row>
    <row r="225" spans="1:9" x14ac:dyDescent="0.2">
      <c r="A225" t="s">
        <v>9</v>
      </c>
      <c r="B225" s="249">
        <f>'5) Asignación de activos'!C13</f>
        <v>0</v>
      </c>
    </row>
    <row r="226" spans="1:9" x14ac:dyDescent="0.2">
      <c r="A226" t="s">
        <v>377</v>
      </c>
      <c r="B226" s="249">
        <f>'5) Asignación de activos'!E13</f>
        <v>0</v>
      </c>
    </row>
    <row r="228" spans="1:9" x14ac:dyDescent="0.2">
      <c r="A228" s="255" t="s">
        <v>439</v>
      </c>
    </row>
    <row r="229" spans="1:9" x14ac:dyDescent="0.2">
      <c r="A229" t="s">
        <v>326</v>
      </c>
      <c r="B229" s="249">
        <f>'5) Asignación de activos'!C17</f>
        <v>0</v>
      </c>
      <c r="H229" s="249"/>
      <c r="I229" s="249"/>
    </row>
    <row r="230" spans="1:9" x14ac:dyDescent="0.2">
      <c r="A230" t="s">
        <v>327</v>
      </c>
      <c r="B230" s="249">
        <f>'5) Asignación de activos'!D17</f>
        <v>0</v>
      </c>
    </row>
    <row r="231" spans="1:9" x14ac:dyDescent="0.2">
      <c r="A231" t="s">
        <v>378</v>
      </c>
      <c r="B231" s="249">
        <f>'5) Asignación de activos'!E17</f>
        <v>0</v>
      </c>
    </row>
    <row r="232" spans="1:9" x14ac:dyDescent="0.2">
      <c r="A232" t="s">
        <v>328</v>
      </c>
      <c r="B232" s="249">
        <f>'5) Asignación de activos'!F17</f>
        <v>0</v>
      </c>
    </row>
    <row r="233" spans="1:9" x14ac:dyDescent="0.2">
      <c r="A233" t="s">
        <v>329</v>
      </c>
      <c r="B233" s="249">
        <f>'5) Asignación de activos'!G17</f>
        <v>0</v>
      </c>
    </row>
    <row r="234" spans="1:9" x14ac:dyDescent="0.2">
      <c r="A234" t="s">
        <v>330</v>
      </c>
      <c r="B234" s="249">
        <f>'5) Asignación de activos'!H17</f>
        <v>0</v>
      </c>
    </row>
    <row r="235" spans="1:9" ht="15" thickBot="1" x14ac:dyDescent="0.25"/>
    <row r="236" spans="1:9" ht="15.75" thickBot="1" x14ac:dyDescent="0.3">
      <c r="A236" s="262" t="s">
        <v>440</v>
      </c>
    </row>
    <row r="237" spans="1:9" x14ac:dyDescent="0.2">
      <c r="A237" s="256" t="s">
        <v>389</v>
      </c>
    </row>
    <row r="238" spans="1:9" x14ac:dyDescent="0.2">
      <c r="A238" t="s">
        <v>380</v>
      </c>
      <c r="B238">
        <f>'7) Percepción mercado ISR'!G8</f>
        <v>0</v>
      </c>
    </row>
    <row r="239" spans="1:9" x14ac:dyDescent="0.2">
      <c r="A239" t="s">
        <v>331</v>
      </c>
      <c r="B239">
        <f>'7) Percepción mercado ISR'!G9</f>
        <v>0</v>
      </c>
    </row>
    <row r="240" spans="1:9" x14ac:dyDescent="0.2">
      <c r="A240" t="s">
        <v>381</v>
      </c>
      <c r="B240">
        <f>'7) Percepción mercado ISR'!G10</f>
        <v>0</v>
      </c>
    </row>
    <row r="241" spans="1:2" x14ac:dyDescent="0.2">
      <c r="A241" t="s">
        <v>332</v>
      </c>
      <c r="B241">
        <f>'7) Percepción mercado ISR'!G11</f>
        <v>0</v>
      </c>
    </row>
    <row r="242" spans="1:2" x14ac:dyDescent="0.2">
      <c r="A242" t="s">
        <v>333</v>
      </c>
      <c r="B242">
        <f>'7) Percepción mercado ISR'!G12</f>
        <v>0</v>
      </c>
    </row>
    <row r="243" spans="1:2" x14ac:dyDescent="0.2">
      <c r="A243" t="s">
        <v>334</v>
      </c>
      <c r="B243">
        <f>'7) Percepción mercado ISR'!G15</f>
        <v>0</v>
      </c>
    </row>
    <row r="244" spans="1:2" x14ac:dyDescent="0.2">
      <c r="A244" t="e">
        <f>'7) Percepción mercado ISR'!#REF!</f>
        <v>#REF!</v>
      </c>
      <c r="B244" t="e">
        <f>'7) Percepción mercado ISR'!#REF!</f>
        <v>#REF!</v>
      </c>
    </row>
    <row r="246" spans="1:2" x14ac:dyDescent="0.2">
      <c r="A246" s="255" t="s">
        <v>390</v>
      </c>
    </row>
    <row r="247" spans="1:2" x14ac:dyDescent="0.2">
      <c r="A247" t="s">
        <v>336</v>
      </c>
      <c r="B247" s="261">
        <f>'7) Percepción mercado ISR'!G31</f>
        <v>0</v>
      </c>
    </row>
    <row r="248" spans="1:2" x14ac:dyDescent="0.2">
      <c r="A248" t="s">
        <v>337</v>
      </c>
      <c r="B248" s="261">
        <f>'7) Percepción mercado ISR'!G32</f>
        <v>0</v>
      </c>
    </row>
    <row r="249" spans="1:2" x14ac:dyDescent="0.2">
      <c r="A249" t="s">
        <v>382</v>
      </c>
      <c r="B249" s="261">
        <f>'7) Percepción mercado ISR'!G33</f>
        <v>0</v>
      </c>
    </row>
    <row r="250" spans="1:2" x14ac:dyDescent="0.2">
      <c r="A250" t="s">
        <v>338</v>
      </c>
      <c r="B250" s="261">
        <f>'7) Percepción mercado ISR'!G34</f>
        <v>0</v>
      </c>
    </row>
    <row r="251" spans="1:2" x14ac:dyDescent="0.2">
      <c r="A251" t="s">
        <v>339</v>
      </c>
      <c r="B251" s="261">
        <f>'7) Percepción mercado ISR'!G35</f>
        <v>0</v>
      </c>
    </row>
    <row r="252" spans="1:2" x14ac:dyDescent="0.2">
      <c r="A252" t="s">
        <v>383</v>
      </c>
      <c r="B252" s="261">
        <f>'7) Percepción mercado ISR'!G36</f>
        <v>0</v>
      </c>
    </row>
    <row r="253" spans="1:2" x14ac:dyDescent="0.2">
      <c r="A253" t="s">
        <v>384</v>
      </c>
      <c r="B253" s="261">
        <f>'7) Percepción mercado ISR'!G37</f>
        <v>0</v>
      </c>
    </row>
    <row r="254" spans="1:2" x14ac:dyDescent="0.2">
      <c r="A254" t="str">
        <f>'7) Percepción mercado ISR'!D38</f>
        <v>Otros (especifique aquí)</v>
      </c>
      <c r="B254" s="261">
        <f>'7) Percepción mercado ISR'!G38</f>
        <v>0</v>
      </c>
    </row>
    <row r="256" spans="1:2" x14ac:dyDescent="0.2">
      <c r="A256" s="255" t="s">
        <v>391</v>
      </c>
    </row>
    <row r="257" spans="1:2" x14ac:dyDescent="0.2">
      <c r="A257" t="s">
        <v>341</v>
      </c>
      <c r="B257">
        <f>'7) Percepción mercado ISR'!G43</f>
        <v>0</v>
      </c>
    </row>
    <row r="258" spans="1:2" x14ac:dyDescent="0.2">
      <c r="A258" t="s">
        <v>342</v>
      </c>
      <c r="B258">
        <f>'7) Percepción mercado ISR'!G44</f>
        <v>0</v>
      </c>
    </row>
    <row r="259" spans="1:2" x14ac:dyDescent="0.2">
      <c r="A259" t="s">
        <v>343</v>
      </c>
      <c r="B259">
        <f>'7) Percepción mercado ISR'!G45</f>
        <v>0</v>
      </c>
    </row>
    <row r="260" spans="1:2" x14ac:dyDescent="0.2">
      <c r="A260" t="s">
        <v>344</v>
      </c>
      <c r="B260">
        <f>'7) Percepción mercado ISR'!G46</f>
        <v>0</v>
      </c>
    </row>
    <row r="261" spans="1:2" x14ac:dyDescent="0.2">
      <c r="A261" t="s">
        <v>345</v>
      </c>
      <c r="B261">
        <f>'7) Percepción mercado ISR'!G47</f>
        <v>0</v>
      </c>
    </row>
    <row r="262" spans="1:2" x14ac:dyDescent="0.2">
      <c r="A262" t="s">
        <v>346</v>
      </c>
      <c r="B262">
        <f>'7) Percepción mercado ISR'!G48</f>
        <v>0</v>
      </c>
    </row>
    <row r="263" spans="1:2" x14ac:dyDescent="0.2">
      <c r="A263" t="s">
        <v>347</v>
      </c>
      <c r="B263">
        <f>'7) Percepción mercado ISR'!G49</f>
        <v>0</v>
      </c>
    </row>
    <row r="264" spans="1:2" x14ac:dyDescent="0.2">
      <c r="A264" t="str">
        <f>'7) Percepción mercado ISR'!D50</f>
        <v>Otros (especifique aquí)</v>
      </c>
      <c r="B264">
        <f>'7) Percepción mercado ISR'!G50</f>
        <v>0</v>
      </c>
    </row>
    <row r="266" spans="1:2" x14ac:dyDescent="0.2">
      <c r="A266" s="255" t="s">
        <v>284</v>
      </c>
    </row>
    <row r="267" spans="1:2" x14ac:dyDescent="0.2">
      <c r="A267" t="s">
        <v>282</v>
      </c>
      <c r="B267">
        <f>'7) Percepción mercado ISR'!G54</f>
        <v>0</v>
      </c>
    </row>
    <row r="268" spans="1:2" x14ac:dyDescent="0.2">
      <c r="A268" t="s">
        <v>285</v>
      </c>
      <c r="B268">
        <f>'7) Percepción mercado ISR'!G55</f>
        <v>0</v>
      </c>
    </row>
    <row r="269" spans="1:2" x14ac:dyDescent="0.2">
      <c r="A269" t="s">
        <v>277</v>
      </c>
      <c r="B269">
        <f>'7) Percepción mercado ISR'!G56</f>
        <v>0</v>
      </c>
    </row>
    <row r="270" spans="1:2" x14ac:dyDescent="0.2">
      <c r="A270" t="s">
        <v>73</v>
      </c>
      <c r="B270">
        <f>'7) Percepción mercado ISR'!G57</f>
        <v>0</v>
      </c>
    </row>
    <row r="271" spans="1:2" x14ac:dyDescent="0.2">
      <c r="A271" t="s">
        <v>348</v>
      </c>
      <c r="B271">
        <f>'7) Percepción mercado ISR'!G58</f>
        <v>0</v>
      </c>
    </row>
    <row r="272" spans="1:2" x14ac:dyDescent="0.2">
      <c r="A272" t="s">
        <v>349</v>
      </c>
      <c r="B272">
        <f>'7) Percepción mercado ISR'!G59</f>
        <v>0</v>
      </c>
    </row>
    <row r="273" spans="1:2" x14ac:dyDescent="0.2">
      <c r="A273" t="s">
        <v>44</v>
      </c>
      <c r="B273">
        <f>'7) Percepción mercado ISR'!G60</f>
        <v>0</v>
      </c>
    </row>
    <row r="274" spans="1:2" x14ac:dyDescent="0.2">
      <c r="A274" t="s">
        <v>311</v>
      </c>
      <c r="B274">
        <f>'7) Percepción mercado ISR'!G61</f>
        <v>0</v>
      </c>
    </row>
    <row r="276" spans="1:2" x14ac:dyDescent="0.2">
      <c r="A276" s="255" t="s">
        <v>445</v>
      </c>
    </row>
    <row r="277" spans="1:2" x14ac:dyDescent="0.2">
      <c r="A277" t="s">
        <v>350</v>
      </c>
      <c r="B277">
        <f>'7) Percepción mercado ISR'!G92</f>
        <v>0</v>
      </c>
    </row>
    <row r="278" spans="1:2" x14ac:dyDescent="0.2">
      <c r="A278" t="s">
        <v>351</v>
      </c>
      <c r="B278">
        <f>'7) Percepción mercado ISR'!G93</f>
        <v>0</v>
      </c>
    </row>
    <row r="279" spans="1:2" x14ac:dyDescent="0.2">
      <c r="A279" t="s">
        <v>352</v>
      </c>
      <c r="B279">
        <f>'7) Percepción mercado ISR'!G94</f>
        <v>0</v>
      </c>
    </row>
    <row r="280" spans="1:2" x14ac:dyDescent="0.2">
      <c r="A280" t="s">
        <v>353</v>
      </c>
      <c r="B280">
        <f>'7) Percepción mercado ISR'!G95</f>
        <v>0</v>
      </c>
    </row>
    <row r="281" spans="1:2" x14ac:dyDescent="0.2">
      <c r="A281" t="s">
        <v>354</v>
      </c>
      <c r="B281">
        <f>'7) Percepción mercado ISR'!G96</f>
        <v>0</v>
      </c>
    </row>
    <row r="282" spans="1:2" x14ac:dyDescent="0.2">
      <c r="A282" t="s">
        <v>355</v>
      </c>
      <c r="B282">
        <f>'7) Percepción mercado ISR'!G97</f>
        <v>0</v>
      </c>
    </row>
    <row r="284" spans="1:2" x14ac:dyDescent="0.2">
      <c r="A284" s="255" t="s">
        <v>444</v>
      </c>
    </row>
    <row r="285" spans="1:2" x14ac:dyDescent="0.2">
      <c r="A285" t="s">
        <v>350</v>
      </c>
      <c r="B285">
        <f>'7) Percepción mercado ISR'!G100</f>
        <v>0</v>
      </c>
    </row>
    <row r="286" spans="1:2" x14ac:dyDescent="0.2">
      <c r="A286" t="s">
        <v>351</v>
      </c>
      <c r="B286">
        <f>'7) Percepción mercado ISR'!G101</f>
        <v>0</v>
      </c>
    </row>
    <row r="287" spans="1:2" x14ac:dyDescent="0.2">
      <c r="A287" t="s">
        <v>352</v>
      </c>
      <c r="B287">
        <f>'7) Percepción mercado ISR'!G102</f>
        <v>0</v>
      </c>
    </row>
    <row r="288" spans="1:2" x14ac:dyDescent="0.2">
      <c r="A288" t="s">
        <v>353</v>
      </c>
      <c r="B288">
        <f>'7) Percepción mercado ISR'!G103</f>
        <v>0</v>
      </c>
    </row>
    <row r="289" spans="1:2" x14ac:dyDescent="0.2">
      <c r="A289" t="s">
        <v>354</v>
      </c>
      <c r="B289">
        <f>'7) Percepción mercado ISR'!G104</f>
        <v>0</v>
      </c>
    </row>
    <row r="290" spans="1:2" x14ac:dyDescent="0.2">
      <c r="A290" t="s">
        <v>355</v>
      </c>
      <c r="B290">
        <f>'7) Percepción mercado ISR'!G105</f>
        <v>0</v>
      </c>
    </row>
    <row r="292" spans="1:2" ht="15" thickBot="1" x14ac:dyDescent="0.25"/>
    <row r="293" spans="1:2" ht="15.75" thickBot="1" x14ac:dyDescent="0.3">
      <c r="A293" s="262" t="s">
        <v>447</v>
      </c>
    </row>
    <row r="294" spans="1:2" x14ac:dyDescent="0.2">
      <c r="A294" t="s">
        <v>448</v>
      </c>
    </row>
    <row r="296" spans="1:2" x14ac:dyDescent="0.2">
      <c r="A296" s="255" t="s">
        <v>449</v>
      </c>
    </row>
    <row r="297" spans="1:2" x14ac:dyDescent="0.2">
      <c r="A297" t="s">
        <v>385</v>
      </c>
    </row>
    <row r="298" spans="1:2" x14ac:dyDescent="0.2">
      <c r="A298" t="s">
        <v>359</v>
      </c>
    </row>
    <row r="299" spans="1:2" x14ac:dyDescent="0.2">
      <c r="A299" t="s">
        <v>360</v>
      </c>
    </row>
    <row r="300" spans="1:2" x14ac:dyDescent="0.2">
      <c r="A300" t="s">
        <v>357</v>
      </c>
    </row>
    <row r="301" spans="1:2" x14ac:dyDescent="0.2">
      <c r="A301" t="s">
        <v>358</v>
      </c>
    </row>
    <row r="303" spans="1:2" x14ac:dyDescent="0.2">
      <c r="A303" t="s">
        <v>450</v>
      </c>
      <c r="B303">
        <f>'8) Evaluación'!K7</f>
        <v>0</v>
      </c>
    </row>
    <row r="305" spans="1:2" x14ac:dyDescent="0.2">
      <c r="A305" s="255" t="s">
        <v>451</v>
      </c>
    </row>
    <row r="306" spans="1:2" x14ac:dyDescent="0.2">
      <c r="A306" t="s">
        <v>125</v>
      </c>
    </row>
    <row r="307" spans="1:2" x14ac:dyDescent="0.2">
      <c r="A307" t="s">
        <v>363</v>
      </c>
      <c r="B307" t="b">
        <v>0</v>
      </c>
    </row>
    <row r="308" spans="1:2" x14ac:dyDescent="0.2">
      <c r="A308" t="s">
        <v>364</v>
      </c>
    </row>
    <row r="309" spans="1:2" x14ac:dyDescent="0.2">
      <c r="A309" t="str">
        <f>'6) Proceso de análisis ASG'!M17</f>
        <v>especifique aquí</v>
      </c>
    </row>
    <row r="311" spans="1:2" x14ac:dyDescent="0.2">
      <c r="A311" t="s">
        <v>452</v>
      </c>
      <c r="B311" t="e">
        <f>'8) Evaluación'!#REF!</f>
        <v>#REF!</v>
      </c>
    </row>
  </sheetData>
  <sheetProtection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1) Introducción</vt:lpstr>
      <vt:lpstr>2) Glosario</vt:lpstr>
      <vt:lpstr>3) Nivel institucional</vt:lpstr>
      <vt:lpstr>4) Productos inversión ISR</vt:lpstr>
      <vt:lpstr>5) Asignación de activos</vt:lpstr>
      <vt:lpstr>6) Proceso de análisis ASG</vt:lpstr>
      <vt:lpstr>7) Percepción mercado ISR</vt:lpstr>
      <vt:lpstr>8) Evaluación</vt:lpstr>
      <vt:lpstr>Datos</vt:lpstr>
      <vt:lpstr>Data (Hidden)</vt:lpstr>
      <vt:lpstr>'1) Introducción'!Área_de_impresión</vt:lpstr>
      <vt:lpstr>'4) Productos inversión ISR'!Área_de_impresión</vt:lpstr>
      <vt:lpstr>'5) Asignación de activos'!Área_de_impresión</vt:lpstr>
      <vt:lpstr>'6) Proceso de análisis ASG'!Área_de_impresión</vt:lpstr>
      <vt:lpstr>'8) Evaluación'!Área_de_impresión</vt:lpstr>
      <vt:lpstr>'Data (Hidden)'!Área_de_impresión</vt:lpstr>
      <vt:lpstr>dropdown2</vt:lpstr>
      <vt:lpstr>dropdown3</vt:lpstr>
      <vt:lpstr>dropdown4</vt:lpstr>
      <vt:lpstr>dropdown5</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Eurosif</dc:creator>
  <cp:lastModifiedBy>Adrián García</cp:lastModifiedBy>
  <cp:lastPrinted>2014-03-18T13:43:07Z</cp:lastPrinted>
  <dcterms:created xsi:type="dcterms:W3CDTF">2012-04-04T12:10:32Z</dcterms:created>
  <dcterms:modified xsi:type="dcterms:W3CDTF">2019-03-29T13:15:37Z</dcterms:modified>
</cp:coreProperties>
</file>