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3.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4.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01"/>
  <workbookPr updateLinks="never" codeName="ThisWorkbook"/>
  <mc:AlternateContent xmlns:mc="http://schemas.openxmlformats.org/markup-compatibility/2006">
    <mc:Choice Requires="x15">
      <x15ac:absPath xmlns:x15ac="http://schemas.microsoft.com/office/spreadsheetml/2010/11/ac" url="C:\Users\Adrian\Desktop\estudio 2018\"/>
    </mc:Choice>
  </mc:AlternateContent>
  <bookViews>
    <workbookView xWindow="0" yWindow="0" windowWidth="28800" windowHeight="11910" tabRatio="739"/>
  </bookViews>
  <sheets>
    <sheet name="1) Introducción" sheetId="1" r:id="rId1"/>
    <sheet name="2) Glosario" sheetId="29" r:id="rId2"/>
    <sheet name="3) Activos bajo gestión" sheetId="28" r:id="rId3"/>
    <sheet name="4) Productos de inversión ASG" sheetId="14" r:id="rId4"/>
    <sheet name="5) Asignación de activos" sheetId="22" r:id="rId5"/>
    <sheet name="6) Cuestiones cualitativas" sheetId="30" r:id="rId6"/>
    <sheet name="7) Evaluación" sheetId="26" r:id="rId7"/>
    <sheet name="Data (Hidden)" sheetId="9" state="hidden" r:id="rId8"/>
  </sheets>
  <externalReferences>
    <externalReference r:id="rId9"/>
  </externalReferences>
  <definedNames>
    <definedName name="_xlnm.Print_Area" localSheetId="0">'1) Introducción'!$E$1:$M$24</definedName>
    <definedName name="_xlnm.Print_Area" localSheetId="3">'4) Productos de inversión ASG'!$A$1:$U$75</definedName>
    <definedName name="_xlnm.Print_Area" localSheetId="4">'5) Asignación de activos'!$A$1:$S$53</definedName>
    <definedName name="_xlnm.Print_Area" localSheetId="6">'7) Evaluación'!$B$1:$U$1</definedName>
    <definedName name="_xlnm.Print_Area" localSheetId="7">'Data (Hidden)'!$A$1:$T$248</definedName>
    <definedName name="dropdown1" localSheetId="6">'[1]Data (Hidden)'!$E$343:$E$344</definedName>
    <definedName name="dropdown2" localSheetId="6">'[1]Data (Hidden)'!$G$343:$G$350</definedName>
    <definedName name="dropdown2">'Data (Hidden)'!$G$1:$G$2</definedName>
    <definedName name="dropdown3">'Data (Hidden)'!$G$1:$G$2</definedName>
    <definedName name="dropdown4">'Data (Hidden)'!$I$1:$I$8</definedName>
    <definedName name="dropdown5">'Data (Hidden)'!$G$1:$G$2</definedName>
  </definedNames>
  <calcPr calcId="162913"/>
</workbook>
</file>

<file path=xl/calcChain.xml><?xml version="1.0" encoding="utf-8"?>
<calcChain xmlns="http://schemas.openxmlformats.org/spreadsheetml/2006/main">
  <c r="C135" i="9" l="1"/>
  <c r="C133" i="9"/>
  <c r="C134" i="9"/>
  <c r="B216" i="9"/>
  <c r="B194" i="9"/>
  <c r="B186" i="9"/>
  <c r="B176" i="9"/>
  <c r="B166" i="9"/>
  <c r="C193" i="9"/>
  <c r="C192" i="9"/>
  <c r="C191" i="9"/>
  <c r="C190" i="9"/>
  <c r="C189" i="9"/>
  <c r="C188" i="9"/>
  <c r="C185" i="9"/>
  <c r="C184" i="9"/>
  <c r="C183" i="9"/>
  <c r="C182" i="9"/>
  <c r="C181" i="9"/>
  <c r="C180" i="9"/>
  <c r="C179" i="9"/>
  <c r="C178" i="9"/>
  <c r="C175" i="9"/>
  <c r="C174" i="9"/>
  <c r="C173" i="9"/>
  <c r="C172" i="9"/>
  <c r="C171" i="9"/>
  <c r="C170" i="9"/>
  <c r="C169" i="9"/>
  <c r="C168" i="9"/>
  <c r="C165" i="9"/>
  <c r="C164" i="9"/>
  <c r="C163" i="9"/>
  <c r="C162" i="9"/>
  <c r="C161" i="9"/>
  <c r="C160" i="9"/>
  <c r="C159" i="9"/>
  <c r="C158" i="9"/>
  <c r="C155" i="9"/>
  <c r="C154" i="9"/>
  <c r="C153" i="9"/>
  <c r="C152" i="9"/>
  <c r="C150" i="9"/>
  <c r="C149" i="9"/>
  <c r="C147" i="9"/>
  <c r="C146" i="9"/>
  <c r="C145" i="9"/>
  <c r="C144" i="9"/>
  <c r="C143" i="9"/>
  <c r="C142" i="9"/>
  <c r="C141" i="9"/>
  <c r="C140" i="9"/>
  <c r="C139" i="9"/>
  <c r="C138" i="9"/>
  <c r="C131" i="9"/>
  <c r="C130" i="9"/>
  <c r="C125" i="9"/>
  <c r="C127" i="9"/>
  <c r="C126" i="9"/>
  <c r="C124" i="9"/>
  <c r="C121" i="9"/>
  <c r="C120" i="9"/>
  <c r="C119" i="9"/>
  <c r="C118" i="9"/>
  <c r="C117" i="9"/>
  <c r="C116" i="9"/>
  <c r="C115" i="9"/>
  <c r="C114" i="9"/>
  <c r="C113" i="9"/>
  <c r="C112" i="9"/>
  <c r="C109" i="9"/>
  <c r="C108" i="9"/>
  <c r="C107" i="9"/>
  <c r="C104" i="9"/>
  <c r="D104" i="9"/>
  <c r="C103" i="9"/>
  <c r="C102" i="9"/>
  <c r="C101" i="9"/>
  <c r="C100" i="9"/>
  <c r="D103" i="9"/>
  <c r="D100" i="9"/>
  <c r="D101" i="9"/>
  <c r="D102" i="9"/>
  <c r="D99" i="9"/>
  <c r="C99" i="9"/>
  <c r="D95" i="9"/>
  <c r="D94" i="9"/>
  <c r="D93" i="9"/>
  <c r="D92" i="9"/>
  <c r="D91" i="9"/>
  <c r="D90" i="9"/>
  <c r="D89" i="9"/>
  <c r="D87" i="9"/>
  <c r="D88" i="9"/>
  <c r="C95" i="9"/>
  <c r="C94" i="9"/>
  <c r="C93" i="9"/>
  <c r="C92" i="9"/>
  <c r="C91" i="9"/>
  <c r="C90" i="9"/>
  <c r="C89" i="9"/>
  <c r="C88" i="9"/>
  <c r="C87" i="9"/>
  <c r="C83" i="9"/>
  <c r="B81" i="9"/>
  <c r="C81" i="9"/>
  <c r="C80" i="9"/>
  <c r="C79" i="9"/>
  <c r="C78" i="9"/>
  <c r="B75" i="9"/>
  <c r="C75" i="9"/>
  <c r="C74" i="9"/>
  <c r="C73" i="9"/>
  <c r="C72" i="9"/>
  <c r="C71" i="9"/>
  <c r="C70" i="9"/>
  <c r="C69" i="9"/>
  <c r="C68" i="9"/>
  <c r="C65" i="9"/>
  <c r="C63" i="9"/>
  <c r="B63" i="9"/>
  <c r="C62" i="9"/>
  <c r="C61" i="9"/>
  <c r="C60" i="9"/>
  <c r="B58" i="9"/>
  <c r="C58" i="9"/>
  <c r="C57" i="9"/>
  <c r="C56" i="9"/>
  <c r="C55" i="9"/>
  <c r="B52" i="9"/>
  <c r="C52" i="9"/>
  <c r="C51" i="9"/>
  <c r="C50" i="9"/>
  <c r="C49" i="9"/>
  <c r="C48" i="9"/>
  <c r="C47" i="9"/>
  <c r="C46" i="9"/>
  <c r="C45" i="9"/>
  <c r="C42" i="9"/>
  <c r="C40" i="9"/>
  <c r="C31" i="9"/>
  <c r="C38" i="9"/>
  <c r="C37" i="9"/>
  <c r="C36" i="9"/>
  <c r="C35" i="9"/>
  <c r="C34" i="9"/>
  <c r="C33" i="9"/>
  <c r="C32" i="9"/>
  <c r="C11" i="9"/>
  <c r="C10" i="9"/>
  <c r="C9" i="9"/>
  <c r="C8" i="9"/>
  <c r="C7" i="9"/>
  <c r="C6" i="9"/>
  <c r="C13" i="9"/>
  <c r="C12" i="9"/>
  <c r="C28" i="9"/>
  <c r="C27" i="9"/>
  <c r="C26" i="9"/>
  <c r="C25" i="9"/>
  <c r="C15" i="9"/>
</calcChain>
</file>

<file path=xl/sharedStrings.xml><?xml version="1.0" encoding="utf-8"?>
<sst xmlns="http://schemas.openxmlformats.org/spreadsheetml/2006/main" count="565" uniqueCount="455">
  <si>
    <t>Telephone number</t>
  </si>
  <si>
    <t>Nuclear energy</t>
  </si>
  <si>
    <t>Weapons (Production and Trade)</t>
  </si>
  <si>
    <t>Pornography</t>
  </si>
  <si>
    <t>Alcohol</t>
  </si>
  <si>
    <t>Tobacco</t>
  </si>
  <si>
    <t>Gambling</t>
  </si>
  <si>
    <t>Animal Testing</t>
  </si>
  <si>
    <t>Impact Investing</t>
  </si>
  <si>
    <t>Retail</t>
  </si>
  <si>
    <t>Institutional</t>
  </si>
  <si>
    <t>Equity</t>
  </si>
  <si>
    <t>Real Estate/ Property</t>
  </si>
  <si>
    <t>Monetary/ Deposit</t>
  </si>
  <si>
    <t>Domestic</t>
  </si>
  <si>
    <t>Europe</t>
  </si>
  <si>
    <t>North-America</t>
  </si>
  <si>
    <t>Other</t>
  </si>
  <si>
    <t>UN Global Compact</t>
  </si>
  <si>
    <t>Microfinance</t>
  </si>
  <si>
    <t>Community Investment</t>
  </si>
  <si>
    <t>Social Business/ Entrepreneur Fund</t>
  </si>
  <si>
    <t>Risk management</t>
  </si>
  <si>
    <t>Looking for stable long-term return</t>
  </si>
  <si>
    <t>Responsibility to client/ Fiduciary duty</t>
  </si>
  <si>
    <t>Generational transfer of wealth</t>
  </si>
  <si>
    <t>Performance concerns</t>
  </si>
  <si>
    <t>Risk concerns</t>
  </si>
  <si>
    <t>Lack of viable products/options</t>
  </si>
  <si>
    <t>Lack of qualified advice/expertise</t>
  </si>
  <si>
    <t>Public Pension Funds or Reserve Funds</t>
  </si>
  <si>
    <t>Corporate/Occupational Pension Funds</t>
  </si>
  <si>
    <t>Religious institutions &amp; Charities</t>
  </si>
  <si>
    <t>Public authorities &amp; governments</t>
  </si>
  <si>
    <t>Universities &amp; others academics</t>
  </si>
  <si>
    <t>Insurance companies &amp; mutuals</t>
  </si>
  <si>
    <t>Legislative</t>
  </si>
  <si>
    <t>Materiality</t>
  </si>
  <si>
    <t>Demand from institutional investors</t>
  </si>
  <si>
    <t>Demand from retail investors</t>
  </si>
  <si>
    <t>International initiatives (UN PRI etc.)</t>
  </si>
  <si>
    <t>External pressure (NGOs, media, trade unions)</t>
  </si>
  <si>
    <t>ESG Integration</t>
  </si>
  <si>
    <t>Commodities</t>
  </si>
  <si>
    <t>Engagement</t>
  </si>
  <si>
    <t>Voting</t>
  </si>
  <si>
    <t>OECD Guidelines for MNCs</t>
  </si>
  <si>
    <t>Q4.1</t>
  </si>
  <si>
    <t>Q4.2</t>
  </si>
  <si>
    <t>Q4.3</t>
  </si>
  <si>
    <t>Q4.4</t>
  </si>
  <si>
    <t>Q4.5</t>
  </si>
  <si>
    <t>Endowments &amp; Foundations</t>
  </si>
  <si>
    <t>Data sheet - for internal use only</t>
  </si>
  <si>
    <t>Should be hidden from respondents</t>
  </si>
  <si>
    <t>Copy cells to country sheet</t>
  </si>
  <si>
    <t>Section</t>
  </si>
  <si>
    <t>Text</t>
  </si>
  <si>
    <t>Value</t>
  </si>
  <si>
    <t>Contact</t>
  </si>
  <si>
    <t>Total AuM of exclusions</t>
  </si>
  <si>
    <t>E &amp; S</t>
  </si>
  <si>
    <t>E &amp; G</t>
  </si>
  <si>
    <t>S &amp; G</t>
  </si>
  <si>
    <t>E &amp; S &amp; G</t>
  </si>
  <si>
    <t>Social (S)</t>
  </si>
  <si>
    <t>Governance (G)</t>
  </si>
  <si>
    <t>Environment (E)</t>
  </si>
  <si>
    <t>None</t>
  </si>
  <si>
    <t>Notion of fiduciary duty</t>
  </si>
  <si>
    <t>Financial opportunity</t>
  </si>
  <si>
    <t>Lower return</t>
  </si>
  <si>
    <t>Norms-based Screening</t>
  </si>
  <si>
    <t>Best-in-Class</t>
  </si>
  <si>
    <t>Ex-post ESG Assessment of Portfolios/Funds</t>
  </si>
  <si>
    <t>Yes</t>
  </si>
  <si>
    <t>No</t>
  </si>
  <si>
    <t>Controversial weapons</t>
  </si>
  <si>
    <t>All weapons</t>
  </si>
  <si>
    <t>GMOs</t>
  </si>
  <si>
    <t>Countries</t>
  </si>
  <si>
    <t>International norms</t>
  </si>
  <si>
    <t>Corporate Bonds</t>
  </si>
  <si>
    <t>Permission to list</t>
  </si>
  <si>
    <t>Apply exclusions</t>
  </si>
  <si>
    <t>Supranational Bonds</t>
  </si>
  <si>
    <t>Nuclear Energy</t>
  </si>
  <si>
    <t>ESG Areas</t>
  </si>
  <si>
    <t>Exclusions (Fund specific)</t>
  </si>
  <si>
    <t>ILO Conventions</t>
  </si>
  <si>
    <t>Venture Cap/ Private Equity</t>
  </si>
  <si>
    <t>Alternative</t>
  </si>
  <si>
    <t>Souvereign Bonds</t>
  </si>
  <si>
    <t>Local / municipal Bonds</t>
  </si>
  <si>
    <t>Address climate change and other environmental issues</t>
  </si>
  <si>
    <t>Land use/Forestry/Agriculture</t>
  </si>
  <si>
    <t>Water management</t>
  </si>
  <si>
    <t>Waste management</t>
  </si>
  <si>
    <t>Buildings sector</t>
  </si>
  <si>
    <t xml:space="preserve">Sustainable transport </t>
  </si>
  <si>
    <t>Renewable energy</t>
  </si>
  <si>
    <t>Energy efficiency</t>
  </si>
  <si>
    <t>Q4.6</t>
  </si>
  <si>
    <t>Email address</t>
  </si>
  <si>
    <t xml:space="preserve">Others (please specify below)
 </t>
  </si>
  <si>
    <t xml:space="preserve">Others (please specify below)
</t>
  </si>
  <si>
    <t>Q4.7</t>
  </si>
  <si>
    <t>Q4.8</t>
  </si>
  <si>
    <t>Q4.9</t>
  </si>
  <si>
    <t>Q4.10</t>
  </si>
  <si>
    <t>Q4.11</t>
  </si>
  <si>
    <t>Q4.12</t>
  </si>
  <si>
    <t>Q4.13</t>
  </si>
  <si>
    <t>Q4.14</t>
  </si>
  <si>
    <t>Q7.1</t>
  </si>
  <si>
    <t>Q7.2</t>
  </si>
  <si>
    <t>SRI strategy classification</t>
  </si>
  <si>
    <t>Methodology for measuring growth in SRI strategies (Q4.1)</t>
  </si>
  <si>
    <t>Methodology for measuring growth in SRI assets (Q4.2, Q4.3)</t>
  </si>
  <si>
    <t>Structure</t>
  </si>
  <si>
    <t>Overall approach</t>
  </si>
  <si>
    <t>Q7.4</t>
  </si>
  <si>
    <t xml:space="preserve">Exclusions </t>
  </si>
  <si>
    <t>Engagement &amp; Voting</t>
  </si>
  <si>
    <t>Q7.5</t>
  </si>
  <si>
    <t>ESG rating agencies</t>
  </si>
  <si>
    <t>In-house reviews</t>
  </si>
  <si>
    <t>In-house ESG team</t>
  </si>
  <si>
    <t>Contribute to local community development</t>
  </si>
  <si>
    <t>Mistrust/concern about greenwashing</t>
  </si>
  <si>
    <t>Emerging Markets</t>
  </si>
  <si>
    <t>Thematic Investment</t>
  </si>
  <si>
    <t>Position</t>
  </si>
  <si>
    <t>Other motivation</t>
  </si>
  <si>
    <t>Asset management firm name</t>
  </si>
  <si>
    <t>Total AuM of organisation as of 31/12/2015 (EUR m)</t>
  </si>
  <si>
    <t>1) Introduction</t>
  </si>
  <si>
    <t>3) Asset Overlays</t>
  </si>
  <si>
    <t>4) Investment Funds</t>
  </si>
  <si>
    <t>Location of SRI team</t>
  </si>
  <si>
    <t>Country of origin</t>
  </si>
  <si>
    <t>5) Asset allocation</t>
  </si>
  <si>
    <t>Thematic Fund (sustainability themed)</t>
  </si>
  <si>
    <t xml:space="preserve">Alcohol </t>
  </si>
  <si>
    <t>Engage with companies (and possibly divest in the future)</t>
  </si>
  <si>
    <t>Under/Over-weigh holdings</t>
  </si>
  <si>
    <t>Exclude companies from investable universe</t>
  </si>
  <si>
    <t>Selectivity rate (% of AuM)</t>
  </si>
  <si>
    <t>Motivation to demand impact investments</t>
  </si>
  <si>
    <t>Motivation</t>
  </si>
  <si>
    <t>Impediments to demanding more impact investments</t>
  </si>
  <si>
    <t>Most common ESG issues on engagement agenda</t>
  </si>
  <si>
    <t>Formal policy</t>
  </si>
  <si>
    <t>Publicly available</t>
  </si>
  <si>
    <t>Percentage of portfolio</t>
  </si>
  <si>
    <t>Issue</t>
  </si>
  <si>
    <t>Areas covered</t>
  </si>
  <si>
    <t xml:space="preserve">ESG Integration Approach </t>
  </si>
  <si>
    <t>6) Outlook</t>
  </si>
  <si>
    <t>Q6.1 Breakdown of investors in SRI products</t>
  </si>
  <si>
    <t>Q6.3 Drivers for SRI strategy</t>
  </si>
  <si>
    <t>Q6.2 Drivers for SRI demand</t>
  </si>
  <si>
    <t>Q6.4 Deterrents to SRI strategy</t>
  </si>
  <si>
    <t xml:space="preserve">7) Evaluation </t>
  </si>
  <si>
    <t>Percentage of AuM covered</t>
  </si>
  <si>
    <t>Areas covered (ESG)</t>
  </si>
  <si>
    <t>SRI strategies applied (EUR m)</t>
  </si>
  <si>
    <t>Exclusions applied (EUR m)</t>
  </si>
  <si>
    <t>Theme(s) applied (EUR m)</t>
  </si>
  <si>
    <t>Norms applied (EUR m)</t>
  </si>
  <si>
    <t>Action(s) taken (EUR m)</t>
  </si>
  <si>
    <r>
      <rPr>
        <b/>
        <sz val="11"/>
        <color theme="1"/>
        <rFont val="Rockwell"/>
        <family val="1"/>
        <scheme val="minor"/>
      </rPr>
      <t xml:space="preserve">SUM1 </t>
    </r>
    <r>
      <rPr>
        <sz val="11"/>
        <color theme="1"/>
        <rFont val="Rockwell"/>
        <family val="2"/>
        <scheme val="minor"/>
      </rPr>
      <t>(Exclusions (Fund specific); Norms-based Screening; Best-in-Class; Thematic Fund; Impact Investing) (EUR m)</t>
    </r>
  </si>
  <si>
    <r>
      <rPr>
        <b/>
        <sz val="11"/>
        <color theme="1"/>
        <rFont val="Rockwell"/>
        <family val="1"/>
        <scheme val="minor"/>
      </rPr>
      <t>SUM2</t>
    </r>
    <r>
      <rPr>
        <sz val="11"/>
        <color theme="1"/>
        <rFont val="Rockwell"/>
        <family val="2"/>
        <scheme val="minor"/>
      </rPr>
      <t xml:space="preserve"> (Engagement; Voting; ESG Integration) (EUR m)</t>
    </r>
  </si>
  <si>
    <t>Q5.1 Asset class (%)</t>
  </si>
  <si>
    <t>Q5.2 Type of investor (%)</t>
  </si>
  <si>
    <t>Q5.3 Geographic breakdown (%)</t>
  </si>
  <si>
    <t>Eurosif Transparency Code</t>
  </si>
  <si>
    <t>FNG Label</t>
  </si>
  <si>
    <t>Luxflag Label</t>
  </si>
  <si>
    <t xml:space="preserve">Austrian Label </t>
  </si>
  <si>
    <t>TEEC Label</t>
  </si>
  <si>
    <t>Social</t>
  </si>
  <si>
    <t>PRI</t>
  </si>
  <si>
    <t>BVI Código de conducta</t>
  </si>
  <si>
    <t>Su propias directrices de inversión</t>
  </si>
  <si>
    <t>Enlazadas con su política de RSE</t>
  </si>
  <si>
    <t>Otras directrices</t>
  </si>
  <si>
    <t>Especificar:</t>
  </si>
  <si>
    <t>Indique el total de activos bajo gestión  sujetos a una estrategia de exclusión a fecha de 31/12/2017 (en millones de euros)</t>
  </si>
  <si>
    <t>¿Qué exclusiones aplica?</t>
  </si>
  <si>
    <t>Empresa</t>
  </si>
  <si>
    <t>Estados</t>
  </si>
  <si>
    <t>Bombas de racimo y minas anti-persona</t>
  </si>
  <si>
    <t>Dictaduras (Freedom house)</t>
  </si>
  <si>
    <t>Armas de destrucción masiva (nuclear, química o biológica)</t>
  </si>
  <si>
    <t>No ratificación de los acuerdos medioambientales</t>
  </si>
  <si>
    <t>Todas las armas (producción y comercio)</t>
  </si>
  <si>
    <t>Corrupción</t>
  </si>
  <si>
    <t>Energía nuclear (producción)</t>
  </si>
  <si>
    <t>Violación de los tratados de no proliferación</t>
  </si>
  <si>
    <t>Pornografía</t>
  </si>
  <si>
    <t>Pena de muerte</t>
  </si>
  <si>
    <t>Energía nuclear</t>
  </si>
  <si>
    <t>Tabaco</t>
  </si>
  <si>
    <t>Otros (especifique)</t>
  </si>
  <si>
    <t>Juego</t>
  </si>
  <si>
    <t>Pruebas con animales</t>
  </si>
  <si>
    <t>Transgénicos</t>
  </si>
  <si>
    <t>Derechos humanos</t>
  </si>
  <si>
    <t>Temas laborales</t>
  </si>
  <si>
    <t>Legislación/destrucción medioambiental</t>
  </si>
  <si>
    <t>Corrupción y soborno</t>
  </si>
  <si>
    <t>Combustibles fósiles/carbón</t>
  </si>
  <si>
    <t>Otros(especifique)</t>
  </si>
  <si>
    <t>Indique el total de activos bajo gestión sujetos a una estrategia de Screening basado en normas a fecha de 31/12/2017 (en millones de euros)</t>
  </si>
  <si>
    <t>¿Qué normas aplica?</t>
  </si>
  <si>
    <t>Directrices de la OCDE para empresas multinacionales</t>
  </si>
  <si>
    <t>Convenciones y recomendaciones de la OIT</t>
  </si>
  <si>
    <t>Otras:</t>
  </si>
  <si>
    <t>Indique el total de activos bajo gestión  sujetos a una estrategia de integración ASG a fecha de 31/12/2017 (en millones de euros)</t>
  </si>
  <si>
    <t>Clasificación de la integración ASG</t>
  </si>
  <si>
    <t>Asignación de activos/fondos ASG con integración  Ex-post  (%)</t>
  </si>
  <si>
    <t>Indique el total de activos bajo gestión responsable sujetos a una estrategia Engagement a fecha de 31/12/2017 (en millones de euros)</t>
  </si>
  <si>
    <t>¿Tiene una política de Engagement formal?</t>
  </si>
  <si>
    <t>Si la respuesta es afirmativa. ¿Esta disponible de forma pública? (facilite un enlace a la política)</t>
  </si>
  <si>
    <t>¿Cual es el tema ambiental, social y de buen gobierno más común en su agenda de engagement en 2017?  (Ordene por importancia de 1 a 3, siendo 1 el más importante)</t>
  </si>
  <si>
    <t>Trata en especial el tema del cambio climático (riesgos, divulgación de emisiones de gases de efecto invernadero, objetivos, estrategias, etc.)</t>
  </si>
  <si>
    <t>Temas ambientales</t>
  </si>
  <si>
    <t>Temas sociales</t>
  </si>
  <si>
    <t>Temas de buen gobierno</t>
  </si>
  <si>
    <t>¿Tiene una política de voto formal?</t>
  </si>
  <si>
    <t>¿En cual porcentaje de su porfolio ejecutó sus derechos de voto en 2017? (%)</t>
  </si>
  <si>
    <t>Indique el total de sus depósitos de valores a fecha de 31/12/2017 (en millones de euros)</t>
  </si>
  <si>
    <t>En que porcentaje aplica criterios ASG (porcentaje aproximado)</t>
  </si>
  <si>
    <t>Indique en que porcentaje sus depósitos de valores están invertidos en fondos de inversión y mandatos (% aproximado)</t>
  </si>
  <si>
    <t>Especifique que criterios ASG aplica en sus depósitos</t>
  </si>
  <si>
    <t>Si no aplica criterios ASG al 100% de los depósitos de valores, explique porque</t>
  </si>
  <si>
    <t>¿Qué tipo/s de inversión de impacto realiza?</t>
  </si>
  <si>
    <t>Fondos de inversión</t>
  </si>
  <si>
    <t>Capital riesgo social</t>
  </si>
  <si>
    <t>Inversión en microfinanzas</t>
  </si>
  <si>
    <t>Financiación participativa (crowdlending social...)</t>
  </si>
  <si>
    <t>Bonos verdes</t>
  </si>
  <si>
    <t>Bonos sociales</t>
  </si>
  <si>
    <t>Bonos de impacto social</t>
  </si>
  <si>
    <t>Financiación a emprendedores ambientales/sociales</t>
  </si>
  <si>
    <t>Inversión en la comunidad</t>
  </si>
  <si>
    <t>Si</t>
  </si>
  <si>
    <t>Indique el total de activos bajo gestión sujetos a una estrategia de voto a fecha de 31/12/2017       (en millones de euros)</t>
  </si>
  <si>
    <t>Indique el total de activos bajo gestión responsable sujetos a una estrategia Best-in-Class a fecha de 31/12/2017 (en millones de euros)</t>
  </si>
  <si>
    <t>En el caso de que tenga inversiones con impacto social y/o ambiental. Indique el total de activos bajo gestión sujetos a una estrategia de inversión de impacto a fecha de 31/12/2017                  (millones de euros)</t>
  </si>
  <si>
    <t>Nombre de la entidad</t>
  </si>
  <si>
    <t>Persona de contacto</t>
  </si>
  <si>
    <t>Dirección de Correo Electrónico</t>
  </si>
  <si>
    <t>¿Es un propietario o un gestor de activos?</t>
  </si>
  <si>
    <t xml:space="preserve">
Bienvenido a la encuesta del estudio de Spainsif 2018
Esta encuesta tiene un doble propósito, nos sirve a Spainsif para recabar la información necesaria para el estudio sobre el mercado de la ISR en España y además nos sirve para redactar el resumen de España para el estudio de Eurosif. 
La información de esta encuesta se usará para medir el crecimiento de las estrategias y activos ISR, así como otros indicadores clave del mercado de la ISR. Nosotros realmente apreciamos su tiempo y el esfuerzo que le va a tomar completar este cuestionario. 
Antes de empezar, lea detenidamente el glosario, si le quedan dudas sobre algún concepto hemos incluido algunos enlaces a documentos de consulta como el Manual de la ISR de Spainsif. 
La información facilitada se tratará de forma confidencial. Los hallazgos únicamente serán presentados de forma agregada. La información no será publicada o divulgada con terceras partes (Sin la previa y expresa autorización del encuestado). 
Muchas gracias por su tiempo. 
</t>
  </si>
  <si>
    <t>¿Da consentimiento a Spainsif a publicar el nombre de su organización como encuestado (Si/No)?</t>
  </si>
  <si>
    <t>¿Da consentimiento a Eurosif a publicar el nombre de su organización como encuestado (Si/No)?</t>
  </si>
  <si>
    <t xml:space="preserve">Encuesta del Estudio Spainsif 2018 </t>
  </si>
  <si>
    <t xml:space="preserve">Sí necesita ayuda para rellenar el cuestionario, por favor contacte con: </t>
  </si>
  <si>
    <t xml:space="preserve">¿Su organización cuenta con una política general de exclusiones? </t>
  </si>
  <si>
    <t>Exclusión de actividades del universo de inversión</t>
  </si>
  <si>
    <t>Definición: Es una aproximación/estrategia ISR que excluye inversiones o clases de inversiones específicas de su universo de inversión.
Comentario: Esta aproximación excluye sistemáticamente compañías, sectores o países del universo de inversión si involucran actividades basadas en criterios específicos. Entre los criterios ASG más comunes de exclusión tenemos actividades relacionadas con armas, pornografía, tabaco y tests con animales. Las exclusiones pueden ser aplicadas a nivel de fondo individual, pero cada vez más se tal dando a nivel de gestor o propietario de activos y a través de toda la gama de activos.</t>
  </si>
  <si>
    <t>Screening basado en Normas</t>
  </si>
  <si>
    <t>Definición: Revisión (Screening) de inversiones de acuerdo con la conformidad de estas con estándares internacionales y normas basadas en criterios ASG.  Algunos ejemplos de estándares y normas que se pueden utilizar para el "Screening" son: aquellas desarrolladas por la OCDE, las Naciones Unidades y sus agencias, como el Pacto Mundial, la OIT, UNICEF o ACNUR.
Comentario: Esta aproximación ISR involucra aquellas revisiones de inversiones basadas en normas internacionales o combinaciones de normas que cubran los aspectos ASG. Las normas internacionales en materia ASG son definidas por organismos internacionales como la ONU. Estas normas  generalmente tienen vocación de ser entendidas universalmente, incluso si no se aplican o no son adoptadas universalmente.  Esta vocación normalmente implica juzgar a las compañías frente a sus iguales o a través de ciertos estándares mínimos.  Una vez identificadas las compañías con activos que potencialmente violan estas normas o estándares, el gestor del fondo puede tomar una serie de diferentes acciones. La acción más común es la desinversión, pero antes de considerarla, el gestor del fondo puede preferir establecer un dialogo activo con la compañía. Sin embargo, el proceso de análisis, debe en última instancia tener un impacto sobre el portfolio del fondo.
Las estrategias de exclusiones (1) y de revisión basada en normas (2) pueden converger, por lo que se requiere un cierto criterio para asignar la  clasificación correcta. La diferencia se  puede observar en la decisión del gestor, cuando el gestor del fondo se refiere específicamente a las normas externas, tales como las directrices del Pacto Mundial de Naciones Unidas o de la OCDE para las empresas multinacionales, se está utilizando la revisión basada en normas, en caso contrario estarán utilizando exclusiones. Otra distinción es que las normas basadas en la revisión implica un análisis en el que se juzga la actividad de la compañía analizada en función de la actividad realizada por otras compañías similares o en función de que cubran unos criterios ASG mínimos.</t>
  </si>
  <si>
    <t>Selección de inversiones a través de un "Best-in-class"</t>
  </si>
  <si>
    <t>Definición: Estrategia donde el liderato o el mejor desempeño de las inversiones dentro de un determinado universo de inversión, categoría o clase, esta seleccionado o ponderado en base a criterios ASG. 
Comentario: Esta aproximación supone que la selección o la importancia del mejor desempeño o mayor desarrollo de las compañías o de los activos han sido identificados a través de un análisis ASG, definiendo con este análisis el universo de inversión. Esta estrategia incluye al "best-in-class", el "best-in-universe" y el "best-effort".</t>
  </si>
  <si>
    <t>Inversiones temáticas</t>
  </si>
  <si>
    <t>Definición: Invertir en activos que exploten las mejores oportunidades de las principales tendencias, relacionadas con la sostenibilidad a largo plazo, que impulsen el valor en todas las industrias.
Comentario: Las inversiones temáticas contribuyen a hacer frente a los distintos desafíos sociales y/o ambientales actuales. Como ejemplo de estos desafíos encontramos: el cambio climático, el agotamiento de los recursos naturales o el no cumplimiento de los derechos humanos y de los trabajadores. Los fondos temáticos pueden poner atención en objetivos específicos o múltiples, como las energías renovables, la eficiencia energética, la movilidad sostenible o la gestión responsable de las cadenas de suministro.</t>
  </si>
  <si>
    <t>Inversiones de Impacto</t>
  </si>
  <si>
    <t>Definición: Son inversiones que tienen la intención de generar un impacto social y ambiental a la vez que genera un retorno financiero. Las inversiones de impacto se pueden realizar tanto en mercados emergentes como en mercados desarrollados, y el rango de los retornos pueden variar desde precio de mercado, hasta por debajo del precio de mercado, según las circunstancias.
Comentario: Las inversiones de impacto, a menudo, se centran en proyectos específicos, y se distinguen de la filantropía, en que el inversor conserva la propiedad del activo y espera un retorno financiero positivo. Las inversiones de impacto incluyen las microfinanzas, las inversiones en la comunidad, los fondos de emprendimiento/negocios sociales, y los "fondos solidaires" franceses. El crecimiento del mercado de las inversiones de impacto proporcionan el capital para apoyar soluciones a los desafíos más apremiantes del mundo en sectores como la agricultura sostenible, la vivienda asequible, la sanidad asequible y accesible, las tecnologías limpias, y los servicios financieros.  
Una característica distintiva de la inversión de impacto es el compromiso de los inversores que adquieren para medir e informar sobre el desempeño social, ambiental y del progreso de las inversiones subyacentes. La aproximación de los inversores hacia la gestión del impacto esta basada en sus objetivos y capacidades, y de cuál es la gestión que mejor refleja sus objetivos y en consecuencia, su intención de inversión. En general, los componentes de la gestión de las mejores prácticas para las inversiones de impacto son: 
    - Establecer e indicar los objetivos sociales y ambientales para los "stakeholders" relevantes;
    - Configurar los parámetros de las métricas/objetivos relacionados con los objetivos anteriores utilizando métricas estandarizadas siempre que sea posible;
    - Monitoreo y administración del desempeño de las inversiones según estos objetivos;
    - Informar del desempeño social y medio ambiental a los "stakeholders" relevantes.</t>
  </si>
  <si>
    <t>Integración de factores ASG en el análisis financiero</t>
  </si>
  <si>
    <t>Definición:  Restricciones obligatorias sobre las decisiones de inversión, basadas en ratings/valoraciones financieras derivadas de la investigación de los criterios ASG.  Tales restricciones pueden consistir en medidas como la infra-ponderación o como la reducción del número de acciones en ciertos temas., etc.</t>
  </si>
  <si>
    <t xml:space="preserve">Engagement (Dialogo Activo) </t>
  </si>
  <si>
    <t>Definición:  El activismo accionarial a través del dialogo activo es una estrategia ISR, la cual es utilizada para abrir canales de comunicación entre los accionistas y los emisores con el fin de mejorar la estrategia ambiental, social y de buen gobierno (ASG) y el rendimiento de los emisores. El "Engagement" en ASG puede tomar la forma de carta formal, llamada, e-mails, reuniones, etc.</t>
  </si>
  <si>
    <t>Voting (Voto)</t>
  </si>
  <si>
    <t>Definición: El activismo accionarial a través del derecho a voto o a través de las delegaciones de voto en la Junta de Accionistas Anual de las empresas, es el principal medio por el cual los accionistas pueden influir en las estrategias y prácticas ASG de los emisores.</t>
  </si>
  <si>
    <t>Medio Ambiente</t>
  </si>
  <si>
    <t>Objetivos medio ambientales que concierne a cualquier aspecto de la actividad de la compañía que afecte de forma positiva o negativa al medio ambiente. por ejemplo emisiones de gases de efectos invernadero, energías renovables, eficiencia energética, agotamiento de los recursos, contaminación química, gestión de residuos, gestión del agua, impacto sobre la biodiversidad, etc.</t>
  </si>
  <si>
    <t>Las cuestiones sociales incluyen desde aspectos relacionados con la comunidad, tales como la mejora de la salud y la educación hasta las cuestiones relacionadas con el lugar de trabajo, incluyendo la adhesión a los derechos humanos, la no discriminación y la participación de los stakeholders. Ejemplos de aspectos sociales incluyen los relacionados con las normas del trabajo (en cadenas de suministro, trabajo infantil, trabajo forzado), las relaciones con las comunidades locales, la gestión del talento, las prácticas comerciales controvertidas (armas, zonas de conflicto), las normas sanitarias, la libertad de asociación, etc.</t>
  </si>
  <si>
    <t>Buen Gobierno</t>
  </si>
  <si>
    <t>Las cuestiones de buen gobierno se refieren a la calidad de la gestión, la cultura, el perfil de riesgo de la empresa, entre otras características. Incluyendo rendición de cuentas del consejo de administración, dedicación y gestión estratégica del desempeño social y ambiental, los principios de información trasparente y la realización de tareas de gestión libre de abusos y corrupción.  Ejemplos del aspecto de buen gobierno incluyen todos los temas de gobierno corporativo, tales como remuneración de ejecutivos, derechos de los accionistas, estructura directiva, la corrupción, el dialogo con los stakeholders y las actividades de "lobby".</t>
  </si>
  <si>
    <t>Parte 7: Evaluación</t>
  </si>
  <si>
    <t>¿Cómo evaluaría este cuestionario en términos de la capacidad de capturar las prácticas de SRI de manera efectiva?</t>
  </si>
  <si>
    <t>pobre</t>
  </si>
  <si>
    <t>regular</t>
  </si>
  <si>
    <t>bueno</t>
  </si>
  <si>
    <t>muy bueno</t>
  </si>
  <si>
    <t>excelente</t>
  </si>
  <si>
    <t>Enlaces de interés</t>
  </si>
  <si>
    <t>Manual de la ISR:
Estudio Spainsif 2016:
Estudio Eurosif 2016:
Estudio GSIA 2017:</t>
  </si>
  <si>
    <t>ODS</t>
  </si>
  <si>
    <r>
      <t xml:space="preserve">Instrucciones:
- Únicamente responder en las casillas con fondo blanco.
- No añada o elimine filas, columnas o celdas. 
- No rescale las celdas. El texto no visible también se tendrá en cuenta. 
</t>
    </r>
    <r>
      <rPr>
        <b/>
        <sz val="10"/>
        <rFont val="Verdana"/>
        <family val="2"/>
      </rPr>
      <t>- Información reportada de 01/01/2017 a 31/12/2017.</t>
    </r>
  </si>
  <si>
    <t xml:space="preserve">Esta sección concierne a los productos de inversión (fondos, pensiones, mandatos etc.) con criterios ASG,  comercializados tanto para clientes nacionales como extranjeros. </t>
  </si>
  <si>
    <t>Parte 4: Productos de inversión ASG</t>
  </si>
  <si>
    <t>Exclusiones (Especificas del fondo)</t>
  </si>
  <si>
    <t xml:space="preserve"> Screening basado en normas</t>
  </si>
  <si>
    <t>Fondos temáticos</t>
  </si>
  <si>
    <t>Inversiones de impacto</t>
  </si>
  <si>
    <t>Integración ASG</t>
  </si>
  <si>
    <t>¿Utiliza algún estándar ISR para sus productos?</t>
  </si>
  <si>
    <t>AENOR</t>
  </si>
  <si>
    <t>Otro (Especifique)</t>
  </si>
  <si>
    <t>Número de Fondos</t>
  </si>
  <si>
    <t>Exclusiones</t>
  </si>
  <si>
    <t>Estrategias ISR detalladas</t>
  </si>
  <si>
    <t>Estrategias ISR</t>
  </si>
  <si>
    <r>
      <t xml:space="preserve">¿Qué exclusiones aplica a sus productos ISR? 
(Solo las exclusiones que se aplican a nivel producto, las exclusiones generales ya están cubiertas en la anterior pestaña)
</t>
    </r>
    <r>
      <rPr>
        <b/>
        <sz val="9"/>
        <color rgb="FFFF0000"/>
        <rFont val="Verdana"/>
        <family val="2"/>
      </rPr>
      <t xml:space="preserve">No incluya las exclusiones derivadas de requerimientos anuales. </t>
    </r>
  </si>
  <si>
    <t>Screening basado en normas</t>
  </si>
  <si>
    <t>Guía de la OCDE para empresas multinacionales</t>
  </si>
  <si>
    <t>¿Qué screening basado en normas aplica a sus productos ISR? 
(Solo las exclusiones que se aplican a nivel producto, las exclusiones generales ya están cubiertas en la anterior pestaña)</t>
  </si>
  <si>
    <t>¿Qué acción(es) ha tomado?</t>
  </si>
  <si>
    <t>Excluir a las empresas de su universo de inversión</t>
  </si>
  <si>
    <t>Diálogo activo con las empresas ( contemplando una posible desinversión en el futuro)</t>
  </si>
  <si>
    <t>Otra (Especifique en esta celda)</t>
  </si>
  <si>
    <t>Otros (Especificar en esta celda)</t>
  </si>
  <si>
    <t>Otros(especifique en esta celda)</t>
  </si>
  <si>
    <t>Otro (Especifique en esta celda)</t>
  </si>
  <si>
    <t>Activos bajo gestión (EUR m)</t>
  </si>
  <si>
    <t xml:space="preserve">Best-in-Class </t>
  </si>
  <si>
    <t>¿Qué número de empresas incluye en su universo de inversión tras el Best-in-Class? 
(% de empresas sobre el total inicial, incluidas tras el best-in-class)</t>
  </si>
  <si>
    <t xml:space="preserve">Inversiones temáticas </t>
  </si>
  <si>
    <t>Energías renovables</t>
  </si>
  <si>
    <t>Eficiencia energética</t>
  </si>
  <si>
    <t>Transporte sostenible</t>
  </si>
  <si>
    <t>Gestión del agua</t>
  </si>
  <si>
    <t>Gestión de los residuos</t>
  </si>
  <si>
    <t>Otras 
(especificar esta celda)</t>
  </si>
  <si>
    <t xml:space="preserve"> En sus inversiones de impacto, ¿Está de acuerdo con conseguir menores retornos financieros a cambio de obtener un retorno ambiental y/o social?</t>
  </si>
  <si>
    <t>¿Qué tipo/s de inversión de impacto realiza?
(% de los activos bajo gestión en inversiones de impacto)</t>
  </si>
  <si>
    <t>¿Cuántos indicadores aplica por criterio?</t>
  </si>
  <si>
    <t>Ambiental</t>
  </si>
  <si>
    <t>Oportunidad financiera</t>
  </si>
  <si>
    <t>Gestión del Riesgo</t>
  </si>
  <si>
    <t>Buscando retornos a largo plazo</t>
  </si>
  <si>
    <t>Derecho Fiduciario/ Responsabilidad con el cliente</t>
  </si>
  <si>
    <t>Contribuir con el desarrollo sostenible</t>
  </si>
  <si>
    <t>Contribuir con el desarrollo de la comunidad local</t>
  </si>
  <si>
    <t>Otra (especifique)</t>
  </si>
  <si>
    <t>Debido a la rentabilidad</t>
  </si>
  <si>
    <t>Debido al riesgo</t>
  </si>
  <si>
    <t>Escasez de opciones/alternativas de inversión</t>
  </si>
  <si>
    <t>Escasez de asesores especializados</t>
  </si>
  <si>
    <t>Otras (especificar aquí)</t>
  </si>
  <si>
    <t>¿Cuántos analistas ASG tiene en su equipo?</t>
  </si>
  <si>
    <t>Voto</t>
  </si>
  <si>
    <t>Activos bajo Gestión (millones de euros)</t>
  </si>
  <si>
    <t>¿Mide el progreso de sus objetivos de mejora en sus Indicadores de impacto?</t>
  </si>
  <si>
    <t>Parte 5: Asignación de activos</t>
  </si>
  <si>
    <t>Parte 3: Activos bajo gestión</t>
  </si>
  <si>
    <t>Incluir en esta sección la asignación de activos únicamente de los productos ASG</t>
  </si>
  <si>
    <t>Clase de activos</t>
  </si>
  <si>
    <t xml:space="preserve">Porcentaje de los activos bajo gestión ASG </t>
  </si>
  <si>
    <t>Acciones</t>
  </si>
  <si>
    <t>Bonos corporativos</t>
  </si>
  <si>
    <t>Bonos soberanos</t>
  </si>
  <si>
    <t>Bonos supranacionales</t>
  </si>
  <si>
    <t>Bonos locales y regionales</t>
  </si>
  <si>
    <t>Alternativos</t>
  </si>
  <si>
    <t>Inmobiliarios</t>
  </si>
  <si>
    <t>Capital riesgo</t>
  </si>
  <si>
    <t>Tipo de inversor</t>
  </si>
  <si>
    <t>Desglose geográfico</t>
  </si>
  <si>
    <t>Domestico</t>
  </si>
  <si>
    <t>Europa</t>
  </si>
  <si>
    <t>Asia-Pacifico</t>
  </si>
  <si>
    <t>Japón</t>
  </si>
  <si>
    <t>Mercados emergentes</t>
  </si>
  <si>
    <t xml:space="preserve">Esta sección incluye algunas preguntas cualitativas sobre cambio climático, factores clave, y sobre el fomento del desarrollo de las inversiones sostenibles. </t>
  </si>
  <si>
    <t>Engagement y voto sobre cuestiones relacionadas con el cambio climático</t>
  </si>
  <si>
    <t>Inversión en energías renovables</t>
  </si>
  <si>
    <t>Medición de la huella de carbono</t>
  </si>
  <si>
    <t>Objetivos de Desarrollo Sostenible</t>
  </si>
  <si>
    <t xml:space="preserve">Que tipo de inversores institucionales invierten en sus productos ISR. Especifique los pesos aproximados en % de activos: </t>
  </si>
  <si>
    <t>Fondos de pensiones públicos y fondos de reserva</t>
  </si>
  <si>
    <t>Fondos de pensiones de empleo</t>
  </si>
  <si>
    <t>Fundaciones</t>
  </si>
  <si>
    <t>Gobiernos y administración pública</t>
  </si>
  <si>
    <t xml:space="preserve"> ¿Cuál cree que serán los factores clave sobre la demanda ISR en los próximos 3 años? (cree un ranking del 1 al 8 siendo 1 el factor más importante):</t>
  </si>
  <si>
    <t>Legislación</t>
  </si>
  <si>
    <t>Materialidad</t>
  </si>
  <si>
    <t>Demanda de los inversores institucionales</t>
  </si>
  <si>
    <t>Noción del deber fiduciario</t>
  </si>
  <si>
    <t>Demanda de los inversores individuales</t>
  </si>
  <si>
    <t>Instituciones internacionales (UNPRI, etc.)</t>
  </si>
  <si>
    <t>Presiones externas (ONGs, medios de comunicación, sindicatos etc.)</t>
  </si>
  <si>
    <t>¿Cuál o cuales estrategias ISR tiene más valor para sus clientes?</t>
  </si>
  <si>
    <t>Inversión temática</t>
  </si>
  <si>
    <t>Inversión de impacto</t>
  </si>
  <si>
    <t>negativo</t>
  </si>
  <si>
    <t>estancamiento</t>
  </si>
  <si>
    <t>Crecimiento del 15%</t>
  </si>
  <si>
    <t>&gt;15%</t>
  </si>
  <si>
    <t>&gt;30%</t>
  </si>
  <si>
    <t>&gt;50%</t>
  </si>
  <si>
    <r>
      <t xml:space="preserve">Instrucciones:
- Únicamente responder en las casillas con fondo blanco.
- No añada o elimine filas, columnas o celdas. 
- No rescale las celdas. El texto no visible también se tendrá en cuenta. 
</t>
    </r>
    <r>
      <rPr>
        <b/>
        <sz val="9"/>
        <rFont val="Verdana"/>
        <family val="2"/>
      </rPr>
      <t>- Información reportada de 01/01/2017 a 31/12/2017.</t>
    </r>
  </si>
  <si>
    <t>Otros (especifique aquí)</t>
  </si>
  <si>
    <t>Estructura</t>
  </si>
  <si>
    <t>Punto de vista del cuestionario</t>
  </si>
  <si>
    <t>Metodología de medición de activos bajo gestión (hoja 3)</t>
  </si>
  <si>
    <t>Metodología de medición de los productos ASG (hoja 4)</t>
  </si>
  <si>
    <t xml:space="preserve"> ¿Qué cambiaría para mejorar la eficacia de este cuestionario para capturar las practicas ISR?</t>
  </si>
  <si>
    <t>¿Cuál es su principal fuente de información ASG?</t>
  </si>
  <si>
    <t xml:space="preserve">Engagement </t>
  </si>
  <si>
    <t xml:space="preserve">Recabada In-house </t>
  </si>
  <si>
    <t>Recabada In-house por el equipo ASG</t>
  </si>
  <si>
    <t>Número de teléfono</t>
  </si>
  <si>
    <t>País de origen de la organización</t>
  </si>
  <si>
    <t>Localización del equipo de gestión ISR (si lo hubiera)</t>
  </si>
  <si>
    <t>Por favor, renvíanos el cuestionario cumplimentado antes del 15/04/2018.</t>
  </si>
  <si>
    <t>Adrián García  E-mail: adriangarcia@spainsif.es Telf.: +34 91 443 08 20</t>
  </si>
  <si>
    <t xml:space="preserve">Total de activos de la organización a 31/12/2017 en millones de euros </t>
  </si>
  <si>
    <t>¿Qué porcentaje de sus acciones de engagement finalizaron en acciones de voto en 2017?(%)</t>
  </si>
  <si>
    <r>
      <t xml:space="preserve">Activos bajo Gestión pertenecientes a productos de inversión (en millones de euros) en los cuales se aplica alguna de las estrategias ISR.  
</t>
    </r>
    <r>
      <rPr>
        <b/>
        <sz val="10"/>
        <color rgb="FFFF0000"/>
        <rFont val="Verdana"/>
        <family val="2"/>
      </rPr>
      <t xml:space="preserve">NO INCLUIR PATRIMONIOS DE FONDOS GENERALISTAS. ESTOS YA ESTÁN CUBIERTOS EN LA PESTAÑA 3.  </t>
    </r>
  </si>
  <si>
    <t>¿Cuál de las estrategias ISR aplican a sus productos ASG?</t>
  </si>
  <si>
    <t xml:space="preserve">Activos bajo gestión (EUR m) por cada estrategia </t>
  </si>
  <si>
    <t>ISR Label -Label de Francia-</t>
  </si>
  <si>
    <t>Ponderación positiva/negativa en la cartera</t>
  </si>
  <si>
    <t>¿Qué temáticas aplica?</t>
  </si>
  <si>
    <t>Sector de la construcción</t>
  </si>
  <si>
    <t>Uso del suelo / Forestal / Agrícola</t>
  </si>
  <si>
    <t>Inversión de Impacto</t>
  </si>
  <si>
    <t xml:space="preserve"> ¿Cuál es el motivo por el que demanda inversiones de impacto? Ordene por orden de importancia de 1 a 9, donde 1 es el más importante. Si alguna de las razones no se le aplica déjela en blanco. </t>
  </si>
  <si>
    <t>Alternativa a la filantropía</t>
  </si>
  <si>
    <t>Transferencia generacional de la riqueza</t>
  </si>
  <si>
    <t xml:space="preserve">¿Qué factores le impiden exigir más inversiones de impacto?  Ordene por orden de importancia de 1 a 6, donde 1 es el más importante. Si alguna de las razones no se le aplica déjela en blanco. </t>
  </si>
  <si>
    <t>Desconfianza (generada por las estrategias de greenwashing)</t>
  </si>
  <si>
    <t>¿Qué universo de compañías usa como base para seleccionar su best-in-class?</t>
  </si>
  <si>
    <t>Monetarios/Depósitos</t>
  </si>
  <si>
    <t>Institucional</t>
  </si>
  <si>
    <t>América del norte</t>
  </si>
  <si>
    <t>¿Cuáles son sus estrategias en relación con el desarrollo sostenible, el cambio climático  y sus implicaciones?</t>
  </si>
  <si>
    <t>Desinversión en combustibles fósiles (carbón)</t>
  </si>
  <si>
    <t>Inversión verde</t>
  </si>
  <si>
    <t>Organizaciones benéficas y religiosas</t>
  </si>
  <si>
    <t>Instituciones académicas y universidades</t>
  </si>
  <si>
    <t>Mutuas y compañías de seguros</t>
  </si>
  <si>
    <t>¿Cual cree que es el crecimiento esperado de la ISR en 2018?:</t>
  </si>
  <si>
    <t xml:space="preserve">¿Cual cree que será el crecimiento esperado de la ISR en los próximos 3 años?: </t>
  </si>
  <si>
    <t>¿Cual fue su presupuesto para recabar información ASG en 2017?</t>
  </si>
  <si>
    <t xml:space="preserve">Clasificación de las estrategias </t>
  </si>
  <si>
    <t xml:space="preserve">Añada los comentarios que estime oportuno para ayudarnos a mejorar está encuesta.
Particularmente nos gustaría recibir sugerencias que mejoren la claridad, adecuación o que hagan más intuitiva la encuesta. Referidos a los aspectos mencionados en la pregunta anterior. 
</t>
  </si>
  <si>
    <t>¿Qué estrategia ISR es más valorada por sus clientes?</t>
  </si>
  <si>
    <t>Parte 6: Cuestiones cualitativas sobre el cambio climático, los factores clave y el desarrollo de la ISR</t>
  </si>
  <si>
    <t>Parte 2: Glosario</t>
  </si>
  <si>
    <r>
      <t xml:space="preserve">Esta parte del cuestionario esta </t>
    </r>
    <r>
      <rPr>
        <b/>
        <sz val="11"/>
        <color theme="1"/>
        <rFont val="Verdana"/>
        <family val="2"/>
      </rPr>
      <t>destinada a los gestores y propietarios de activos los cuales aplican criterios ASG a nivel institucional para toda clase de productos (mainstream e ISR)</t>
    </r>
    <r>
      <rPr>
        <sz val="11"/>
        <color theme="1"/>
        <rFont val="Verdana"/>
        <family val="2"/>
      </rPr>
      <t>. Los gestores de activos que aplican los criterios ASG únicamente a sus productos ISR deben rellenar directamente la pestaña 4.</t>
    </r>
  </si>
  <si>
    <t>¿Con que principios y/o directrices de inversión ASG está comprometido de forma voluntaria como propietario, gestor o proveedor de servicios financieros?</t>
  </si>
  <si>
    <t>Exclusiones (Exclusion-Overlays)</t>
  </si>
  <si>
    <t>Depósitos de valores propios (solo entidades bancarias)</t>
  </si>
  <si>
    <t>Desarrollo sostenible y cambio climático</t>
  </si>
  <si>
    <t>Inversores institucionales</t>
  </si>
  <si>
    <t>Factores clave</t>
  </si>
  <si>
    <t>Crecimiento y tendencia</t>
  </si>
  <si>
    <t>Estas empresas ¿Qué porcentaje de los activos bajo gestión totales representan? (% de activos bajo gestión sobre el total inicial, tras el best-in-class)</t>
  </si>
  <si>
    <r>
      <t xml:space="preserve">Si los mismos activos bajo gestión están sujetos a dos o más estrategias, soló incluya estos activos en la estrategia más avanzada (Las estrategias están ordenadas de menos a más avanzadas). 
</t>
    </r>
    <r>
      <rPr>
        <b/>
        <sz val="9"/>
        <color indexed="10"/>
        <rFont val="Verdana"/>
        <family val="2"/>
      </rP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</si>
</sst>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2]\ #,##0.00"/>
    <numFmt numFmtId="165" formatCode="#,##0.0#\ &quot;Mio.&quot;"/>
  </numFmts>
  <fonts count="39" x14ac:knownFonts="1">
    <font>
      <sz val="11"/>
      <color theme="1"/>
      <name val="Rockwell"/>
      <family val="2"/>
      <scheme val="minor"/>
    </font>
    <font>
      <sz val="10"/>
      <name val="Verdana"/>
      <family val="2"/>
    </font>
    <font>
      <sz val="14"/>
      <name val="Verdana"/>
      <family val="2"/>
    </font>
    <font>
      <b/>
      <sz val="10"/>
      <name val="Verdana"/>
      <family val="2"/>
    </font>
    <font>
      <u/>
      <sz val="8.5"/>
      <color indexed="12"/>
      <name val="Arial"/>
      <family val="2"/>
    </font>
    <font>
      <u/>
      <sz val="10"/>
      <color indexed="10"/>
      <name val="Verdana"/>
      <family val="2"/>
    </font>
    <font>
      <b/>
      <sz val="10"/>
      <color indexed="10"/>
      <name val="Verdana"/>
      <family val="2"/>
    </font>
    <font>
      <b/>
      <sz val="14"/>
      <name val="Verdana"/>
      <family val="2"/>
    </font>
    <font>
      <sz val="11"/>
      <color theme="1"/>
      <name val="Rockwell"/>
      <family val="2"/>
      <scheme val="minor"/>
    </font>
    <font>
      <b/>
      <sz val="11"/>
      <color theme="1"/>
      <name val="Rockwell"/>
      <family val="2"/>
      <scheme val="minor"/>
    </font>
    <font>
      <sz val="10"/>
      <color theme="1"/>
      <name val="Verdana"/>
      <family val="2"/>
    </font>
    <font>
      <sz val="10"/>
      <color theme="4" tint="-0.249977111117893"/>
      <name val="Verdana"/>
      <family val="2"/>
    </font>
    <font>
      <b/>
      <sz val="10"/>
      <color theme="1"/>
      <name val="Verdana"/>
      <family val="2"/>
    </font>
    <font>
      <sz val="11"/>
      <name val="Rockwell"/>
      <family val="2"/>
      <scheme val="minor"/>
    </font>
    <font>
      <b/>
      <sz val="16"/>
      <color theme="1"/>
      <name val="Rockwell"/>
      <family val="2"/>
      <scheme val="minor"/>
    </font>
    <font>
      <b/>
      <sz val="14"/>
      <color theme="1"/>
      <name val="Rockwell"/>
      <family val="2"/>
      <scheme val="minor"/>
    </font>
    <font>
      <sz val="10"/>
      <color theme="4" tint="0.59999389629810485"/>
      <name val="Verdana"/>
      <family val="2"/>
    </font>
    <font>
      <sz val="11"/>
      <color theme="1"/>
      <name val="Verdana"/>
      <family val="2"/>
    </font>
    <font>
      <sz val="9"/>
      <color theme="1"/>
      <name val="Verdana"/>
      <family val="2"/>
    </font>
    <font>
      <b/>
      <sz val="9"/>
      <name val="Verdana"/>
      <family val="2"/>
    </font>
    <font>
      <sz val="9"/>
      <name val="Verdana"/>
      <family val="2"/>
    </font>
    <font>
      <b/>
      <sz val="9"/>
      <color theme="1"/>
      <name val="Verdana"/>
      <family val="2"/>
    </font>
    <font>
      <b/>
      <sz val="9"/>
      <color indexed="10"/>
      <name val="Verdana"/>
      <family val="2"/>
    </font>
    <font>
      <sz val="9"/>
      <color theme="4" tint="0.79998168889431442"/>
      <name val="Verdana"/>
      <family val="2"/>
    </font>
    <font>
      <b/>
      <sz val="9"/>
      <color rgb="FFFF0000"/>
      <name val="Verdana"/>
      <family val="2"/>
    </font>
    <font>
      <b/>
      <sz val="14"/>
      <color indexed="9"/>
      <name val="Verdana"/>
      <family val="2"/>
    </font>
    <font>
      <b/>
      <sz val="18"/>
      <color theme="3"/>
      <name val="Rockwell"/>
      <family val="2"/>
      <scheme val="major"/>
    </font>
    <font>
      <sz val="11"/>
      <color theme="0"/>
      <name val="Rockwell"/>
      <family val="2"/>
      <scheme val="minor"/>
    </font>
    <font>
      <b/>
      <sz val="10"/>
      <color rgb="FFFF0000"/>
      <name val="Verdana"/>
      <family val="2"/>
    </font>
    <font>
      <sz val="9"/>
      <color theme="1"/>
      <name val="Rockwell"/>
      <family val="2"/>
      <scheme val="minor"/>
    </font>
    <font>
      <b/>
      <sz val="11"/>
      <color theme="1"/>
      <name val="Rockwell"/>
      <family val="1"/>
      <scheme val="minor"/>
    </font>
    <font>
      <sz val="11"/>
      <color theme="1"/>
      <name val="Rockwell"/>
      <family val="1"/>
      <scheme val="minor"/>
    </font>
    <font>
      <b/>
      <sz val="14"/>
      <color theme="1"/>
      <name val="Verdana"/>
      <family val="2"/>
    </font>
    <font>
      <sz val="11"/>
      <color rgb="FFFF0000"/>
      <name val="Verdana"/>
      <family val="2"/>
    </font>
    <font>
      <b/>
      <sz val="11"/>
      <color theme="1"/>
      <name val="Verdana"/>
      <family val="2"/>
    </font>
    <font>
      <b/>
      <u/>
      <sz val="11"/>
      <color theme="1"/>
      <name val="Verdana"/>
      <family val="2"/>
    </font>
    <font>
      <sz val="11"/>
      <color theme="0"/>
      <name val="Verdana"/>
      <family val="2"/>
    </font>
    <font>
      <b/>
      <sz val="11"/>
      <name val="Verdana"/>
      <family val="2"/>
    </font>
    <font>
      <sz val="11"/>
      <name val="Verdana"/>
      <family val="2"/>
    </font>
  </fonts>
  <fills count="1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FF000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4"/>
      </patternFill>
    </fill>
    <fill>
      <patternFill patternType="solid">
        <fgColor theme="4" tint="0.79998168889431442"/>
        <bgColor indexed="65"/>
      </patternFill>
    </fill>
    <fill>
      <patternFill patternType="solid">
        <fgColor theme="6"/>
        <bgColor indexed="64"/>
      </patternFill>
    </fill>
    <fill>
      <patternFill patternType="solid">
        <fgColor theme="8" tint="-0.249977111117893"/>
        <bgColor indexed="64"/>
      </patternFill>
    </fill>
    <fill>
      <patternFill patternType="solid">
        <fgColor rgb="FFFFDDDD"/>
        <bgColor indexed="64"/>
      </patternFill>
    </fill>
    <fill>
      <patternFill patternType="solid">
        <fgColor rgb="FFFF9999"/>
        <bgColor indexed="64"/>
      </patternFill>
    </fill>
  </fills>
  <borders count="6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s>
  <cellStyleXfs count="6">
    <xf numFmtId="0" fontId="0" fillId="0" borderId="0"/>
    <xf numFmtId="0" fontId="4" fillId="0" borderId="0" applyNumberFormat="0" applyFill="0" applyBorder="0" applyAlignment="0" applyProtection="0">
      <alignment vertical="top"/>
      <protection locked="0"/>
    </xf>
    <xf numFmtId="9" fontId="8" fillId="0" borderId="0" applyFont="0" applyFill="0" applyBorder="0" applyAlignment="0" applyProtection="0"/>
    <xf numFmtId="0" fontId="26" fillId="0" borderId="0" applyNumberFormat="0" applyFill="0" applyBorder="0" applyAlignment="0" applyProtection="0"/>
    <xf numFmtId="0" fontId="27" fillId="9" borderId="0" applyNumberFormat="0" applyBorder="0" applyAlignment="0" applyProtection="0"/>
    <xf numFmtId="0" fontId="8" fillId="10" borderId="0" applyNumberFormat="0" applyBorder="0" applyAlignment="0" applyProtection="0"/>
  </cellStyleXfs>
  <cellXfs count="543">
    <xf numFmtId="0" fontId="0" fillId="0" borderId="0" xfId="0"/>
    <xf numFmtId="0" fontId="0" fillId="0" borderId="0" xfId="0" applyFont="1"/>
    <xf numFmtId="0" fontId="14" fillId="3" borderId="0" xfId="0" applyFont="1" applyFill="1"/>
    <xf numFmtId="0" fontId="9" fillId="5" borderId="0" xfId="0" applyFont="1" applyFill="1"/>
    <xf numFmtId="0" fontId="0" fillId="5" borderId="0" xfId="0" applyFill="1"/>
    <xf numFmtId="0" fontId="0" fillId="3" borderId="0" xfId="0" applyFont="1" applyFill="1"/>
    <xf numFmtId="0" fontId="0" fillId="3" borderId="0" xfId="0" applyFill="1"/>
    <xf numFmtId="0" fontId="0" fillId="7" borderId="0" xfId="0" applyFill="1"/>
    <xf numFmtId="164" fontId="0" fillId="7" borderId="0" xfId="0" applyNumberFormat="1" applyFill="1"/>
    <xf numFmtId="164" fontId="0" fillId="3" borderId="0" xfId="0" applyNumberFormat="1" applyFill="1"/>
    <xf numFmtId="0" fontId="0" fillId="8" borderId="0" xfId="0" applyFont="1" applyFill="1"/>
    <xf numFmtId="0" fontId="0" fillId="8" borderId="0" xfId="0" applyFill="1"/>
    <xf numFmtId="0" fontId="0" fillId="7" borderId="0" xfId="0" applyFont="1" applyFill="1"/>
    <xf numFmtId="0" fontId="10" fillId="3" borderId="0" xfId="0" applyFont="1" applyFill="1" applyBorder="1" applyAlignment="1">
      <alignment wrapText="1"/>
    </xf>
    <xf numFmtId="164" fontId="0" fillId="8" borderId="0" xfId="0" applyNumberFormat="1" applyFill="1"/>
    <xf numFmtId="0" fontId="15" fillId="7" borderId="0" xfId="0" applyFont="1" applyFill="1" applyAlignment="1">
      <alignment horizontal="center" vertical="top" textRotation="180"/>
    </xf>
    <xf numFmtId="0" fontId="15" fillId="7" borderId="0" xfId="0" applyFont="1" applyFill="1" applyAlignment="1">
      <alignment vertical="top" textRotation="180"/>
    </xf>
    <xf numFmtId="0" fontId="9" fillId="3" borderId="0" xfId="0" applyFont="1" applyFill="1"/>
    <xf numFmtId="1" fontId="18" fillId="2" borderId="29" xfId="0" applyNumberFormat="1" applyFont="1" applyFill="1" applyBorder="1" applyAlignment="1">
      <alignment horizontal="center" vertical="center"/>
    </xf>
    <xf numFmtId="1" fontId="18" fillId="2" borderId="26" xfId="0" applyNumberFormat="1" applyFont="1" applyFill="1" applyBorder="1" applyAlignment="1">
      <alignment horizontal="center" vertical="center"/>
    </xf>
    <xf numFmtId="0" fontId="10" fillId="0" borderId="0" xfId="0" applyFont="1"/>
    <xf numFmtId="0" fontId="30" fillId="0" borderId="0" xfId="0" applyFont="1"/>
    <xf numFmtId="164" fontId="0" fillId="7" borderId="0" xfId="0" applyNumberFormat="1" applyFill="1" applyAlignment="1">
      <alignment horizontal="center"/>
    </xf>
    <xf numFmtId="2" fontId="0" fillId="7" borderId="0" xfId="0" applyNumberFormat="1" applyFill="1" applyAlignment="1">
      <alignment horizontal="center"/>
    </xf>
    <xf numFmtId="0" fontId="30" fillId="3" borderId="0" xfId="0" applyFont="1" applyFill="1"/>
    <xf numFmtId="0" fontId="31" fillId="7" borderId="0" xfId="0" applyFont="1" applyFill="1" applyAlignment="1">
      <alignment wrapText="1"/>
    </xf>
    <xf numFmtId="0" fontId="31" fillId="7" borderId="0" xfId="0" applyFont="1" applyFill="1"/>
    <xf numFmtId="0" fontId="30" fillId="7" borderId="0" xfId="0" applyFont="1" applyFill="1"/>
    <xf numFmtId="2" fontId="20" fillId="2" borderId="30" xfId="0" applyNumberFormat="1" applyFont="1" applyFill="1" applyBorder="1" applyAlignment="1">
      <alignment horizontal="center" vertical="center"/>
    </xf>
    <xf numFmtId="2" fontId="20" fillId="2" borderId="31" xfId="0" applyNumberFormat="1" applyFont="1" applyFill="1" applyBorder="1" applyAlignment="1">
      <alignment horizontal="center" vertical="center"/>
    </xf>
    <xf numFmtId="2" fontId="20" fillId="2" borderId="18" xfId="0" applyNumberFormat="1" applyFont="1" applyFill="1" applyBorder="1" applyAlignment="1">
      <alignment horizontal="center" vertical="center"/>
    </xf>
    <xf numFmtId="2" fontId="20" fillId="2" borderId="21" xfId="0" applyNumberFormat="1" applyFont="1" applyFill="1" applyBorder="1" applyAlignment="1">
      <alignment horizontal="center" vertical="center"/>
    </xf>
    <xf numFmtId="0" fontId="30" fillId="7" borderId="0" xfId="0" applyFont="1" applyFill="1" applyAlignment="1">
      <alignment wrapText="1"/>
    </xf>
    <xf numFmtId="0" fontId="0" fillId="7" borderId="0" xfId="0" applyNumberFormat="1" applyFill="1"/>
    <xf numFmtId="0" fontId="31" fillId="7" borderId="17" xfId="0" applyFont="1" applyFill="1" applyBorder="1" applyAlignment="1">
      <alignment horizontal="left"/>
    </xf>
    <xf numFmtId="0" fontId="0" fillId="7" borderId="17" xfId="0" applyFill="1" applyBorder="1" applyAlignment="1">
      <alignment horizontal="left"/>
    </xf>
    <xf numFmtId="0" fontId="30" fillId="7" borderId="17" xfId="0" applyFont="1" applyFill="1" applyBorder="1"/>
    <xf numFmtId="0" fontId="30" fillId="7" borderId="17" xfId="0" applyFont="1" applyFill="1" applyBorder="1" applyAlignment="1">
      <alignment horizontal="left"/>
    </xf>
    <xf numFmtId="0" fontId="30" fillId="8" borderId="0" xfId="0" applyFont="1" applyFill="1"/>
    <xf numFmtId="2" fontId="0" fillId="7" borderId="17" xfId="0" applyNumberFormat="1" applyFont="1" applyFill="1" applyBorder="1" applyAlignment="1">
      <alignment horizontal="center"/>
    </xf>
    <xf numFmtId="0" fontId="0" fillId="7" borderId="17" xfId="0" applyFont="1" applyFill="1" applyBorder="1" applyAlignment="1">
      <alignment horizontal="center"/>
    </xf>
    <xf numFmtId="2" fontId="20" fillId="2" borderId="57" xfId="0" applyNumberFormat="1" applyFont="1" applyFill="1" applyBorder="1" applyAlignment="1">
      <alignment horizontal="center" vertical="center"/>
    </xf>
    <xf numFmtId="2" fontId="20" fillId="2" borderId="46" xfId="0" applyNumberFormat="1" applyFont="1" applyFill="1" applyBorder="1" applyAlignment="1">
      <alignment horizontal="center" vertical="center"/>
    </xf>
    <xf numFmtId="0" fontId="0" fillId="11" borderId="0" xfId="0" applyFill="1"/>
    <xf numFmtId="0" fontId="30" fillId="11" borderId="0" xfId="0" applyFont="1" applyFill="1"/>
    <xf numFmtId="2" fontId="20" fillId="2" borderId="58" xfId="0" applyNumberFormat="1" applyFont="1" applyFill="1" applyBorder="1" applyAlignment="1">
      <alignment horizontal="center" vertical="center"/>
    </xf>
    <xf numFmtId="0" fontId="0" fillId="11" borderId="17" xfId="0" applyFill="1" applyBorder="1"/>
    <xf numFmtId="2" fontId="0" fillId="11" borderId="17" xfId="0" applyNumberFormat="1" applyFill="1" applyBorder="1" applyAlignment="1">
      <alignment horizontal="center"/>
    </xf>
    <xf numFmtId="16" fontId="30" fillId="11" borderId="0" xfId="0" applyNumberFormat="1" applyFont="1" applyFill="1"/>
    <xf numFmtId="0" fontId="0" fillId="12" borderId="0" xfId="0" applyFill="1"/>
    <xf numFmtId="16" fontId="30" fillId="12" borderId="0" xfId="0" applyNumberFormat="1" applyFont="1" applyFill="1"/>
    <xf numFmtId="0" fontId="30" fillId="12" borderId="0" xfId="0" applyFont="1" applyFill="1"/>
    <xf numFmtId="1" fontId="0" fillId="11" borderId="17" xfId="0" applyNumberFormat="1" applyFill="1" applyBorder="1" applyAlignment="1">
      <alignment horizontal="center"/>
    </xf>
    <xf numFmtId="0" fontId="0" fillId="11" borderId="17" xfId="0" applyFill="1" applyBorder="1" applyAlignment="1">
      <alignment horizontal="left"/>
    </xf>
    <xf numFmtId="0" fontId="0" fillId="12" borderId="0" xfId="0" applyFill="1" applyAlignment="1">
      <alignment horizontal="center"/>
    </xf>
    <xf numFmtId="0" fontId="0" fillId="12" borderId="17" xfId="0" applyFill="1" applyBorder="1"/>
    <xf numFmtId="0" fontId="0" fillId="12" borderId="17" xfId="0" applyFill="1" applyBorder="1" applyAlignment="1">
      <alignment horizontal="center"/>
    </xf>
    <xf numFmtId="0" fontId="0" fillId="12" borderId="17" xfId="0" applyFill="1" applyBorder="1" applyAlignment="1">
      <alignment horizontal="left"/>
    </xf>
    <xf numFmtId="0" fontId="0" fillId="7" borderId="0" xfId="0" applyFont="1" applyFill="1" applyBorder="1"/>
    <xf numFmtId="0" fontId="0" fillId="0" borderId="0" xfId="0" applyBorder="1"/>
    <xf numFmtId="0" fontId="0" fillId="3" borderId="0" xfId="0" applyFont="1" applyFill="1" applyBorder="1"/>
    <xf numFmtId="0" fontId="0" fillId="3" borderId="0" xfId="0" applyFill="1" applyBorder="1"/>
    <xf numFmtId="0" fontId="0" fillId="8" borderId="17" xfId="0" applyFill="1" applyBorder="1"/>
    <xf numFmtId="2" fontId="0" fillId="8" borderId="17" xfId="0" applyNumberFormat="1" applyFill="1" applyBorder="1" applyAlignment="1">
      <alignment horizontal="center"/>
    </xf>
    <xf numFmtId="0" fontId="0" fillId="4" borderId="17" xfId="0" applyFill="1" applyBorder="1"/>
    <xf numFmtId="0" fontId="13" fillId="4" borderId="17" xfId="0" applyNumberFormat="1" applyFont="1" applyFill="1" applyBorder="1" applyAlignment="1">
      <alignment horizontal="center" wrapText="1"/>
    </xf>
    <xf numFmtId="0" fontId="13" fillId="4" borderId="17" xfId="0" applyNumberFormat="1" applyFont="1" applyFill="1" applyBorder="1" applyAlignment="1">
      <alignment horizontal="center"/>
    </xf>
    <xf numFmtId="2" fontId="13" fillId="4" borderId="17" xfId="0" applyNumberFormat="1" applyFont="1" applyFill="1" applyBorder="1" applyAlignment="1">
      <alignment horizontal="center"/>
    </xf>
    <xf numFmtId="0" fontId="13" fillId="4" borderId="17" xfId="0" applyFont="1" applyFill="1" applyBorder="1" applyAlignment="1">
      <alignment horizontal="center"/>
    </xf>
    <xf numFmtId="0" fontId="0" fillId="6" borderId="17" xfId="0" applyFill="1" applyBorder="1"/>
    <xf numFmtId="0" fontId="0" fillId="6" borderId="17" xfId="0" applyFill="1" applyBorder="1" applyAlignment="1">
      <alignment horizontal="center"/>
    </xf>
    <xf numFmtId="0" fontId="0" fillId="6" borderId="17" xfId="0" applyFill="1" applyBorder="1" applyAlignment="1"/>
    <xf numFmtId="49" fontId="13" fillId="6" borderId="17" xfId="0" applyNumberFormat="1" applyFont="1" applyFill="1" applyBorder="1" applyAlignment="1">
      <alignment horizontal="center"/>
    </xf>
    <xf numFmtId="2" fontId="0" fillId="6" borderId="17" xfId="0" applyNumberFormat="1" applyFill="1" applyBorder="1" applyAlignment="1">
      <alignment horizontal="center"/>
    </xf>
    <xf numFmtId="0" fontId="0" fillId="7" borderId="17" xfId="0" applyFill="1" applyBorder="1"/>
    <xf numFmtId="2" fontId="0" fillId="7" borderId="17" xfId="0" applyNumberFormat="1" applyFill="1" applyBorder="1" applyAlignment="1">
      <alignment horizontal="center"/>
    </xf>
    <xf numFmtId="0" fontId="31" fillId="7" borderId="17" xfId="0" applyFont="1" applyFill="1" applyBorder="1"/>
    <xf numFmtId="2" fontId="31" fillId="7" borderId="17" xfId="0" applyNumberFormat="1" applyFont="1" applyFill="1" applyBorder="1" applyAlignment="1">
      <alignment horizontal="left"/>
    </xf>
    <xf numFmtId="0" fontId="0" fillId="7" borderId="17" xfId="0" applyNumberFormat="1" applyFill="1" applyBorder="1" applyAlignment="1">
      <alignment horizontal="center"/>
    </xf>
    <xf numFmtId="0" fontId="31" fillId="7" borderId="17" xfId="0" applyFont="1" applyFill="1" applyBorder="1" applyAlignment="1">
      <alignment wrapText="1"/>
    </xf>
    <xf numFmtId="0" fontId="30" fillId="7" borderId="17" xfId="0" applyNumberFormat="1" applyFont="1" applyFill="1" applyBorder="1" applyAlignment="1">
      <alignment horizontal="center"/>
    </xf>
    <xf numFmtId="0" fontId="0" fillId="7" borderId="17" xfId="0" applyNumberFormat="1" applyFill="1" applyBorder="1" applyAlignment="1">
      <alignment horizontal="center" wrapText="1"/>
    </xf>
    <xf numFmtId="0" fontId="0" fillId="7" borderId="17" xfId="0" quotePrefix="1" applyNumberFormat="1" applyFill="1" applyBorder="1" applyAlignment="1">
      <alignment horizontal="center" wrapText="1"/>
    </xf>
    <xf numFmtId="2" fontId="20" fillId="2" borderId="10" xfId="0" applyNumberFormat="1" applyFont="1" applyFill="1" applyBorder="1" applyAlignment="1">
      <alignment horizontal="center" vertical="center"/>
    </xf>
    <xf numFmtId="1" fontId="18" fillId="2" borderId="47" xfId="0" applyNumberFormat="1" applyFont="1" applyFill="1" applyBorder="1" applyAlignment="1">
      <alignment horizontal="center" vertical="center"/>
    </xf>
    <xf numFmtId="0" fontId="9" fillId="2" borderId="48" xfId="0" applyFont="1" applyFill="1" applyBorder="1" applyAlignment="1">
      <alignment horizontal="left" vertical="center"/>
    </xf>
    <xf numFmtId="0" fontId="9" fillId="2" borderId="9" xfId="0" applyFont="1" applyFill="1" applyBorder="1" applyAlignment="1">
      <alignment horizontal="left" vertical="center"/>
    </xf>
    <xf numFmtId="0" fontId="10" fillId="2" borderId="12" xfId="0" applyFont="1" applyFill="1" applyBorder="1"/>
    <xf numFmtId="0" fontId="10" fillId="2" borderId="13" xfId="0" applyFont="1" applyFill="1" applyBorder="1"/>
    <xf numFmtId="0" fontId="10" fillId="2" borderId="14" xfId="0" applyFont="1" applyFill="1" applyBorder="1"/>
    <xf numFmtId="0" fontId="0" fillId="13" borderId="0" xfId="0" applyFill="1"/>
    <xf numFmtId="0" fontId="0" fillId="13" borderId="0" xfId="0" applyFill="1" applyBorder="1"/>
    <xf numFmtId="0" fontId="1" fillId="14" borderId="6" xfId="0" applyFont="1" applyFill="1" applyBorder="1" applyAlignment="1">
      <alignment horizontal="center" vertical="justify" wrapText="1"/>
    </xf>
    <xf numFmtId="0" fontId="12" fillId="14" borderId="7" xfId="5" applyFont="1" applyFill="1" applyBorder="1" applyAlignment="1">
      <alignment horizontal="left" vertical="center"/>
    </xf>
    <xf numFmtId="0" fontId="12" fillId="14" borderId="0" xfId="5" applyFont="1" applyFill="1" applyBorder="1" applyAlignment="1">
      <alignment horizontal="left" vertical="center"/>
    </xf>
    <xf numFmtId="0" fontId="1" fillId="14" borderId="8" xfId="0" applyFont="1" applyFill="1" applyBorder="1" applyAlignment="1">
      <alignment horizontal="center" vertical="justify" wrapText="1"/>
    </xf>
    <xf numFmtId="0" fontId="1" fillId="14" borderId="10" xfId="0" applyFont="1" applyFill="1" applyBorder="1" applyAlignment="1">
      <alignment horizontal="center" vertical="justify" wrapText="1"/>
    </xf>
    <xf numFmtId="0" fontId="1" fillId="13" borderId="0" xfId="0" applyFont="1" applyFill="1" applyBorder="1" applyAlignment="1">
      <alignment vertical="center"/>
    </xf>
    <xf numFmtId="0" fontId="17" fillId="13" borderId="0" xfId="0" applyFont="1" applyFill="1" applyBorder="1"/>
    <xf numFmtId="0" fontId="17" fillId="13" borderId="0" xfId="0" applyFont="1" applyFill="1"/>
    <xf numFmtId="0" fontId="2" fillId="13" borderId="0" xfId="0" applyFont="1" applyFill="1" applyBorder="1" applyAlignment="1">
      <alignment horizontal="center" vertical="center"/>
    </xf>
    <xf numFmtId="0" fontId="7" fillId="13" borderId="7" xfId="0" applyFont="1" applyFill="1" applyBorder="1" applyAlignment="1">
      <alignment horizontal="center" vertical="center" wrapText="1"/>
    </xf>
    <xf numFmtId="0" fontId="7" fillId="13" borderId="0" xfId="0" applyFont="1" applyFill="1" applyBorder="1" applyAlignment="1">
      <alignment horizontal="center" vertical="center" wrapText="1"/>
    </xf>
    <xf numFmtId="0" fontId="7" fillId="13" borderId="8" xfId="0" applyFont="1" applyFill="1" applyBorder="1" applyAlignment="1">
      <alignment horizontal="center" vertical="center" wrapText="1"/>
    </xf>
    <xf numFmtId="0" fontId="26" fillId="13" borderId="0" xfId="3" applyFill="1"/>
    <xf numFmtId="0" fontId="0" fillId="13" borderId="0" xfId="0" applyFill="1" applyAlignment="1">
      <alignment wrapText="1"/>
    </xf>
    <xf numFmtId="0" fontId="2" fillId="13" borderId="7" xfId="0" applyFont="1" applyFill="1" applyBorder="1" applyAlignment="1">
      <alignment horizontal="center" vertical="center" wrapText="1"/>
    </xf>
    <xf numFmtId="0" fontId="2" fillId="13" borderId="0" xfId="0" applyFont="1" applyFill="1" applyBorder="1" applyAlignment="1">
      <alignment horizontal="center" vertical="center" wrapText="1"/>
    </xf>
    <xf numFmtId="0" fontId="2" fillId="13" borderId="8" xfId="0" applyFont="1" applyFill="1" applyBorder="1" applyAlignment="1">
      <alignment horizontal="center" vertical="center" wrapText="1"/>
    </xf>
    <xf numFmtId="0" fontId="1" fillId="13" borderId="0" xfId="0" applyFont="1" applyFill="1" applyBorder="1" applyAlignment="1">
      <alignment horizontal="left" vertical="center"/>
    </xf>
    <xf numFmtId="0" fontId="1" fillId="13" borderId="4" xfId="0" applyFont="1" applyFill="1" applyBorder="1" applyAlignment="1">
      <alignment horizontal="justify" vertical="justify" wrapText="1"/>
    </xf>
    <xf numFmtId="0" fontId="1" fillId="13" borderId="5" xfId="0" applyFont="1" applyFill="1" applyBorder="1" applyAlignment="1">
      <alignment horizontal="justify" vertical="justify" wrapText="1"/>
    </xf>
    <xf numFmtId="0" fontId="1" fillId="13" borderId="6" xfId="0" applyFont="1" applyFill="1" applyBorder="1" applyAlignment="1">
      <alignment horizontal="justify" vertical="justify" wrapText="1"/>
    </xf>
    <xf numFmtId="0" fontId="3" fillId="13" borderId="7" xfId="0" applyFont="1" applyFill="1" applyBorder="1" applyAlignment="1">
      <alignment horizontal="left" vertical="justify"/>
    </xf>
    <xf numFmtId="0" fontId="3" fillId="13" borderId="0" xfId="0" applyFont="1" applyFill="1" applyBorder="1" applyAlignment="1">
      <alignment horizontal="left" vertical="justify"/>
    </xf>
    <xf numFmtId="0" fontId="16" fillId="13" borderId="8" xfId="0" applyFont="1" applyFill="1" applyBorder="1" applyAlignment="1">
      <alignment horizontal="justify" vertical="justify" wrapText="1"/>
    </xf>
    <xf numFmtId="49" fontId="1" fillId="13" borderId="7" xfId="0" applyNumberFormat="1" applyFont="1" applyFill="1" applyBorder="1" applyAlignment="1">
      <alignment horizontal="justify" vertical="center"/>
    </xf>
    <xf numFmtId="49" fontId="1" fillId="13" borderId="0" xfId="0" applyNumberFormat="1" applyFont="1" applyFill="1" applyBorder="1" applyAlignment="1">
      <alignment horizontal="justify" vertical="center"/>
    </xf>
    <xf numFmtId="49" fontId="1" fillId="13" borderId="8" xfId="0" applyNumberFormat="1" applyFont="1" applyFill="1" applyBorder="1" applyAlignment="1">
      <alignment horizontal="justify" vertical="center"/>
    </xf>
    <xf numFmtId="49" fontId="5" fillId="13" borderId="0" xfId="1" applyNumberFormat="1" applyFont="1" applyFill="1" applyBorder="1" applyAlignment="1" applyProtection="1">
      <alignment vertical="center"/>
    </xf>
    <xf numFmtId="0" fontId="10" fillId="13" borderId="0" xfId="0" applyFont="1" applyFill="1" applyBorder="1" applyAlignment="1">
      <alignment horizontal="center" vertical="center"/>
    </xf>
    <xf numFmtId="0" fontId="10" fillId="13" borderId="0" xfId="0" applyFont="1" applyFill="1" applyAlignment="1">
      <alignment horizontal="center" vertical="center"/>
    </xf>
    <xf numFmtId="0" fontId="0" fillId="13" borderId="0" xfId="0" applyFill="1" applyAlignment="1">
      <alignment horizontal="right"/>
    </xf>
    <xf numFmtId="0" fontId="9" fillId="14" borderId="64" xfId="0" applyFont="1" applyFill="1" applyBorder="1"/>
    <xf numFmtId="0" fontId="0" fillId="13" borderId="64" xfId="0" applyFill="1" applyBorder="1" applyAlignment="1">
      <alignment wrapText="1"/>
    </xf>
    <xf numFmtId="0" fontId="9" fillId="14" borderId="64" xfId="0" applyFont="1" applyFill="1" applyBorder="1" applyAlignment="1">
      <alignment wrapText="1"/>
    </xf>
    <xf numFmtId="0" fontId="0" fillId="13" borderId="64" xfId="0" applyFont="1" applyFill="1" applyBorder="1" applyAlignment="1">
      <alignment wrapText="1"/>
    </xf>
    <xf numFmtId="0" fontId="9" fillId="14" borderId="64" xfId="0" applyFont="1" applyFill="1" applyBorder="1" applyAlignment="1"/>
    <xf numFmtId="0" fontId="9" fillId="14" borderId="64" xfId="0" applyFont="1" applyFill="1" applyBorder="1" applyAlignment="1">
      <alignment vertical="top"/>
    </xf>
    <xf numFmtId="0" fontId="13" fillId="13" borderId="48" xfId="0" applyFont="1" applyFill="1" applyBorder="1" applyAlignment="1">
      <alignment wrapText="1"/>
    </xf>
    <xf numFmtId="0" fontId="25" fillId="13" borderId="0" xfId="0" applyFont="1" applyFill="1" applyAlignment="1">
      <alignment vertical="center" wrapText="1"/>
    </xf>
    <xf numFmtId="0" fontId="18" fillId="13" borderId="0" xfId="0" applyFont="1" applyFill="1" applyAlignment="1">
      <alignment horizontal="center" vertical="center"/>
    </xf>
    <xf numFmtId="0" fontId="18" fillId="13" borderId="0" xfId="0" applyFont="1" applyFill="1"/>
    <xf numFmtId="0" fontId="12" fillId="13" borderId="0" xfId="0" applyFont="1" applyFill="1" applyAlignment="1">
      <alignment horizontal="center" vertical="center"/>
    </xf>
    <xf numFmtId="0" fontId="21" fillId="13" borderId="0" xfId="0" applyFont="1" applyFill="1" applyAlignment="1">
      <alignment horizontal="left" vertical="top"/>
    </xf>
    <xf numFmtId="0" fontId="21" fillId="13" borderId="0" xfId="0" applyFont="1" applyFill="1" applyAlignment="1">
      <alignment horizontal="left" vertical="top" wrapText="1"/>
    </xf>
    <xf numFmtId="0" fontId="21" fillId="13" borderId="0" xfId="0" applyFont="1" applyFill="1" applyAlignment="1">
      <alignment horizontal="center" vertical="top" wrapText="1"/>
    </xf>
    <xf numFmtId="2" fontId="20" fillId="2" borderId="23" xfId="0" applyNumberFormat="1" applyFont="1" applyFill="1" applyBorder="1" applyAlignment="1">
      <alignment horizontal="center" vertical="center"/>
    </xf>
    <xf numFmtId="2" fontId="20" fillId="2" borderId="19" xfId="0" applyNumberFormat="1" applyFont="1" applyFill="1" applyBorder="1" applyAlignment="1">
      <alignment horizontal="center" vertical="center"/>
    </xf>
    <xf numFmtId="0" fontId="21" fillId="14" borderId="1" xfId="0" applyFont="1" applyFill="1" applyBorder="1" applyAlignment="1">
      <alignment horizontal="left" vertical="center" wrapText="1"/>
    </xf>
    <xf numFmtId="0" fontId="10" fillId="13" borderId="0" xfId="0" applyFont="1" applyFill="1" applyAlignment="1">
      <alignment vertical="center"/>
    </xf>
    <xf numFmtId="0" fontId="7" fillId="13" borderId="0" xfId="0" applyFont="1" applyFill="1" applyBorder="1" applyAlignment="1">
      <alignment horizontal="left" vertical="center"/>
    </xf>
    <xf numFmtId="0" fontId="11" fillId="13" borderId="0" xfId="0" applyFont="1" applyFill="1"/>
    <xf numFmtId="0" fontId="10" fillId="13" borderId="0" xfId="0" applyFont="1" applyFill="1"/>
    <xf numFmtId="0" fontId="7" fillId="13" borderId="0" xfId="0" applyFont="1" applyFill="1" applyBorder="1" applyAlignment="1">
      <alignment horizontal="center" vertical="center"/>
    </xf>
    <xf numFmtId="0" fontId="20" fillId="13" borderId="0" xfId="0" applyFont="1" applyFill="1" applyBorder="1" applyAlignment="1">
      <alignment horizontal="center" vertical="center" wrapText="1"/>
    </xf>
    <xf numFmtId="0" fontId="21" fillId="13" borderId="42" xfId="0" applyFont="1" applyFill="1" applyBorder="1" applyAlignment="1">
      <alignment horizontal="center" vertical="center" wrapText="1"/>
    </xf>
    <xf numFmtId="0" fontId="21" fillId="13" borderId="40" xfId="0" applyFont="1" applyFill="1" applyBorder="1" applyAlignment="1">
      <alignment horizontal="center" vertical="center" wrapText="1"/>
    </xf>
    <xf numFmtId="0" fontId="21" fillId="13" borderId="43" xfId="0" applyFont="1" applyFill="1" applyBorder="1" applyAlignment="1">
      <alignment horizontal="center" vertical="center" wrapText="1"/>
    </xf>
    <xf numFmtId="0" fontId="21" fillId="13" borderId="41" xfId="0" applyFont="1" applyFill="1" applyBorder="1" applyAlignment="1">
      <alignment horizontal="center" vertical="center" wrapText="1"/>
    </xf>
    <xf numFmtId="0" fontId="21" fillId="13" borderId="0" xfId="0" applyFont="1" applyFill="1" applyBorder="1" applyAlignment="1">
      <alignment horizontal="left" vertical="center" wrapText="1"/>
    </xf>
    <xf numFmtId="2" fontId="20" fillId="13" borderId="0" xfId="0" applyNumberFormat="1" applyFont="1" applyFill="1" applyBorder="1" applyAlignment="1">
      <alignment horizontal="center" vertical="center"/>
    </xf>
    <xf numFmtId="0" fontId="19" fillId="13" borderId="0" xfId="0" applyFont="1" applyFill="1" applyBorder="1" applyAlignment="1">
      <alignment horizontal="center" vertical="center" wrapText="1"/>
    </xf>
    <xf numFmtId="2" fontId="19" fillId="13" borderId="36" xfId="0" applyNumberFormat="1" applyFont="1" applyFill="1" applyBorder="1" applyAlignment="1">
      <alignment horizontal="center" vertical="center"/>
    </xf>
    <xf numFmtId="0" fontId="21" fillId="13" borderId="1" xfId="0" applyFont="1" applyFill="1" applyBorder="1" applyAlignment="1">
      <alignment horizontal="left" vertical="center" wrapText="1"/>
    </xf>
    <xf numFmtId="0" fontId="21" fillId="13" borderId="9" xfId="0" applyFont="1" applyFill="1" applyBorder="1" applyAlignment="1">
      <alignment horizontal="left" vertical="center" wrapText="1"/>
    </xf>
    <xf numFmtId="0" fontId="10" fillId="13" borderId="0" xfId="0" applyFont="1" applyFill="1" applyBorder="1" applyAlignment="1">
      <alignment horizontal="center" wrapText="1"/>
    </xf>
    <xf numFmtId="0" fontId="19" fillId="13" borderId="0" xfId="0" applyFont="1" applyFill="1" applyBorder="1" applyAlignment="1">
      <alignment horizontal="center" vertical="center"/>
    </xf>
    <xf numFmtId="0" fontId="21" fillId="13" borderId="0" xfId="0" applyFont="1" applyFill="1" applyBorder="1" applyAlignment="1">
      <alignment horizontal="center" vertical="center" wrapText="1"/>
    </xf>
    <xf numFmtId="49" fontId="18" fillId="13" borderId="0" xfId="0" applyNumberFormat="1" applyFont="1" applyFill="1" applyBorder="1" applyAlignment="1">
      <alignment horizontal="center" vertical="center"/>
    </xf>
    <xf numFmtId="0" fontId="18" fillId="13" borderId="0" xfId="0" applyFont="1" applyFill="1" applyAlignment="1">
      <alignment horizontal="center"/>
    </xf>
    <xf numFmtId="0" fontId="19" fillId="13" borderId="42" xfId="0" applyFont="1" applyFill="1" applyBorder="1" applyAlignment="1">
      <alignment horizontal="center" vertical="center" wrapText="1"/>
    </xf>
    <xf numFmtId="0" fontId="19" fillId="13" borderId="40" xfId="0" applyFont="1" applyFill="1" applyBorder="1" applyAlignment="1">
      <alignment horizontal="center" vertical="center" wrapText="1"/>
    </xf>
    <xf numFmtId="0" fontId="23" fillId="13" borderId="0" xfId="0" applyNumberFormat="1" applyFont="1" applyFill="1" applyBorder="1" applyAlignment="1">
      <alignment horizontal="center" vertical="center"/>
    </xf>
    <xf numFmtId="0" fontId="18" fillId="13" borderId="0" xfId="0" applyNumberFormat="1" applyFont="1" applyFill="1" applyBorder="1" applyAlignment="1">
      <alignment horizontal="center" vertical="center"/>
    </xf>
    <xf numFmtId="0" fontId="20" fillId="13" borderId="0" xfId="0" applyFont="1" applyFill="1" applyBorder="1" applyAlignment="1">
      <alignment horizontal="center" vertical="center"/>
    </xf>
    <xf numFmtId="0" fontId="10" fillId="13" borderId="0" xfId="0" applyFont="1" applyFill="1" applyAlignment="1">
      <alignment horizontal="center"/>
    </xf>
    <xf numFmtId="0" fontId="21" fillId="13" borderId="0" xfId="0" applyFont="1" applyFill="1" applyAlignment="1">
      <alignment horizontal="center" vertical="center"/>
    </xf>
    <xf numFmtId="0" fontId="9" fillId="13" borderId="0" xfId="0" applyFont="1" applyFill="1" applyBorder="1" applyAlignment="1">
      <alignment horizontal="left" vertical="center"/>
    </xf>
    <xf numFmtId="0" fontId="18" fillId="13" borderId="0" xfId="0" applyFont="1" applyFill="1" applyBorder="1" applyAlignment="1">
      <alignment horizontal="center" vertical="center"/>
    </xf>
    <xf numFmtId="0" fontId="23" fillId="13" borderId="0" xfId="0" applyFont="1" applyFill="1" applyBorder="1" applyAlignment="1">
      <alignment horizontal="center" vertical="center"/>
    </xf>
    <xf numFmtId="0" fontId="18" fillId="13" borderId="7" xfId="0" applyFont="1" applyFill="1" applyBorder="1" applyAlignment="1">
      <alignment horizontal="right" vertical="center"/>
    </xf>
    <xf numFmtId="0" fontId="18" fillId="13" borderId="0" xfId="0" applyFont="1" applyFill="1" applyBorder="1" applyAlignment="1">
      <alignment horizontal="right" vertical="center"/>
    </xf>
    <xf numFmtId="0" fontId="18" fillId="13" borderId="9" xfId="0" applyFont="1" applyFill="1" applyBorder="1" applyAlignment="1">
      <alignment horizontal="right" vertical="center"/>
    </xf>
    <xf numFmtId="0" fontId="18" fillId="13" borderId="11" xfId="0" applyFont="1" applyFill="1" applyBorder="1" applyAlignment="1">
      <alignment vertical="center" wrapText="1"/>
    </xf>
    <xf numFmtId="0" fontId="18" fillId="13" borderId="4" xfId="0" applyFont="1" applyFill="1" applyBorder="1" applyAlignment="1">
      <alignment horizontal="right" vertical="center"/>
    </xf>
    <xf numFmtId="0" fontId="18" fillId="13" borderId="5" xfId="0" applyFont="1" applyFill="1" applyBorder="1" applyAlignment="1">
      <alignment horizontal="right" vertical="center"/>
    </xf>
    <xf numFmtId="0" fontId="18" fillId="13" borderId="6" xfId="0" applyFont="1" applyFill="1" applyBorder="1" applyAlignment="1">
      <alignment horizontal="right" vertical="center"/>
    </xf>
    <xf numFmtId="0" fontId="18" fillId="13" borderId="8" xfId="0" applyFont="1" applyFill="1" applyBorder="1" applyAlignment="1">
      <alignment horizontal="right" vertical="center"/>
    </xf>
    <xf numFmtId="0" fontId="18" fillId="13" borderId="0" xfId="0" applyFont="1" applyFill="1" applyBorder="1" applyAlignment="1">
      <alignment vertical="center" wrapText="1"/>
    </xf>
    <xf numFmtId="0" fontId="10" fillId="13" borderId="0" xfId="0" applyFont="1" applyFill="1" applyAlignment="1">
      <alignment horizontal="right"/>
    </xf>
    <xf numFmtId="0" fontId="21" fillId="14" borderId="36" xfId="0" applyFont="1" applyFill="1" applyBorder="1" applyAlignment="1">
      <alignment horizontal="left" vertical="center" wrapText="1"/>
    </xf>
    <xf numFmtId="0" fontId="7" fillId="14" borderId="36" xfId="0" applyFont="1" applyFill="1" applyBorder="1" applyAlignment="1">
      <alignment horizontal="left" vertical="center"/>
    </xf>
    <xf numFmtId="0" fontId="21" fillId="14" borderId="36" xfId="0" applyFont="1" applyFill="1" applyBorder="1" applyAlignment="1">
      <alignment horizontal="center" vertical="center" wrapText="1"/>
    </xf>
    <xf numFmtId="2" fontId="20" fillId="2" borderId="45" xfId="0" applyNumberFormat="1" applyFont="1" applyFill="1" applyBorder="1" applyAlignment="1">
      <alignment horizontal="center" vertical="center" wrapText="1"/>
    </xf>
    <xf numFmtId="2" fontId="20" fillId="2" borderId="26" xfId="0" applyNumberFormat="1" applyFont="1" applyFill="1" applyBorder="1" applyAlignment="1">
      <alignment horizontal="center" vertical="center" wrapText="1"/>
    </xf>
    <xf numFmtId="2" fontId="20" fillId="2" borderId="29" xfId="0" applyNumberFormat="1" applyFont="1" applyFill="1" applyBorder="1" applyAlignment="1">
      <alignment horizontal="center" vertical="center" wrapText="1"/>
    </xf>
    <xf numFmtId="0" fontId="9" fillId="14" borderId="36" xfId="0" applyFont="1" applyFill="1" applyBorder="1" applyAlignment="1">
      <alignment horizontal="center" vertical="center"/>
    </xf>
    <xf numFmtId="0" fontId="9" fillId="14" borderId="1" xfId="0" applyFont="1" applyFill="1" applyBorder="1" applyAlignment="1">
      <alignment horizontal="center" vertical="center"/>
    </xf>
    <xf numFmtId="1" fontId="18" fillId="2" borderId="50" xfId="0" applyNumberFormat="1" applyFont="1" applyFill="1" applyBorder="1" applyAlignment="1">
      <alignment vertical="center"/>
    </xf>
    <xf numFmtId="1" fontId="18" fillId="2" borderId="48" xfId="0" applyNumberFormat="1" applyFont="1" applyFill="1" applyBorder="1" applyAlignment="1">
      <alignment vertical="center"/>
    </xf>
    <xf numFmtId="0" fontId="33" fillId="13" borderId="0" xfId="0" applyFont="1" applyFill="1"/>
    <xf numFmtId="0" fontId="17" fillId="13" borderId="7" xfId="0" applyFont="1" applyFill="1" applyBorder="1"/>
    <xf numFmtId="0" fontId="17" fillId="13" borderId="8" xfId="0" applyFont="1" applyFill="1" applyBorder="1"/>
    <xf numFmtId="0" fontId="17" fillId="13" borderId="7" xfId="0" applyFont="1" applyFill="1" applyBorder="1" applyAlignment="1">
      <alignment horizontal="left" wrapText="1"/>
    </xf>
    <xf numFmtId="0" fontId="17" fillId="13" borderId="0" xfId="0" applyFont="1" applyFill="1" applyBorder="1" applyAlignment="1">
      <alignment horizontal="left" wrapText="1"/>
    </xf>
    <xf numFmtId="0" fontId="1" fillId="14" borderId="0" xfId="0" applyFont="1" applyFill="1" applyBorder="1" applyAlignment="1">
      <alignment horizontal="left" vertical="center" wrapText="1"/>
    </xf>
    <xf numFmtId="0" fontId="17" fillId="14" borderId="8" xfId="0" applyFont="1" applyFill="1" applyBorder="1"/>
    <xf numFmtId="0" fontId="34" fillId="13" borderId="7" xfId="0" applyFont="1" applyFill="1" applyBorder="1" applyAlignment="1">
      <alignment horizontal="center" wrapText="1"/>
    </xf>
    <xf numFmtId="0" fontId="34" fillId="13" borderId="0" xfId="0" applyFont="1" applyFill="1" applyBorder="1" applyAlignment="1">
      <alignment wrapText="1"/>
    </xf>
    <xf numFmtId="0" fontId="17" fillId="13" borderId="7" xfId="0" applyFont="1" applyFill="1" applyBorder="1" applyAlignment="1">
      <alignment horizontal="right"/>
    </xf>
    <xf numFmtId="0" fontId="17" fillId="13" borderId="0" xfId="0" applyFont="1" applyFill="1" applyBorder="1" applyAlignment="1">
      <alignment horizontal="right"/>
    </xf>
    <xf numFmtId="0" fontId="17" fillId="13" borderId="0" xfId="0" applyFont="1" applyFill="1" applyBorder="1" applyAlignment="1">
      <alignment horizontal="right" vertical="top"/>
    </xf>
    <xf numFmtId="0" fontId="17" fillId="13" borderId="0" xfId="0" applyFont="1" applyFill="1" applyBorder="1" applyAlignment="1">
      <alignment horizontal="right" vertical="top" wrapText="1"/>
    </xf>
    <xf numFmtId="0" fontId="17" fillId="2" borderId="17" xfId="0" applyFont="1" applyFill="1" applyBorder="1"/>
    <xf numFmtId="0" fontId="17" fillId="14" borderId="0" xfId="0" applyFont="1" applyFill="1" applyBorder="1" applyAlignment="1">
      <alignment wrapText="1"/>
    </xf>
    <xf numFmtId="0" fontId="17" fillId="14" borderId="0" xfId="0" applyFont="1" applyFill="1" applyBorder="1"/>
    <xf numFmtId="0" fontId="35" fillId="13" borderId="7" xfId="0" applyFont="1" applyFill="1" applyBorder="1" applyAlignment="1">
      <alignment horizontal="center"/>
    </xf>
    <xf numFmtId="0" fontId="35" fillId="13" borderId="0" xfId="0" applyFont="1" applyFill="1" applyBorder="1" applyAlignment="1">
      <alignment horizontal="center"/>
    </xf>
    <xf numFmtId="0" fontId="17" fillId="13" borderId="0" xfId="0" applyFont="1" applyFill="1" applyBorder="1" applyAlignment="1">
      <alignment wrapText="1"/>
    </xf>
    <xf numFmtId="165" fontId="1" fillId="13" borderId="0" xfId="0" applyNumberFormat="1" applyFont="1" applyFill="1" applyBorder="1" applyAlignment="1">
      <alignment vertical="center" wrapText="1"/>
    </xf>
    <xf numFmtId="0" fontId="33" fillId="13" borderId="0" xfId="0" applyFont="1" applyFill="1" applyBorder="1"/>
    <xf numFmtId="0" fontId="17" fillId="13" borderId="7" xfId="0" applyFont="1" applyFill="1" applyBorder="1" applyAlignment="1">
      <alignment horizontal="left" vertical="top" wrapText="1"/>
    </xf>
    <xf numFmtId="0" fontId="17" fillId="13" borderId="0" xfId="0" applyFont="1" applyFill="1" applyBorder="1" applyAlignment="1">
      <alignment horizontal="left" vertical="top" wrapText="1"/>
    </xf>
    <xf numFmtId="0" fontId="17" fillId="13" borderId="0" xfId="0" applyFont="1" applyFill="1" applyBorder="1" applyAlignment="1"/>
    <xf numFmtId="0" fontId="17" fillId="13" borderId="7" xfId="0" applyFont="1" applyFill="1" applyBorder="1" applyAlignment="1"/>
    <xf numFmtId="0" fontId="17" fillId="13" borderId="8" xfId="0" applyFont="1" applyFill="1" applyBorder="1" applyAlignment="1"/>
    <xf numFmtId="0" fontId="17" fillId="13" borderId="7" xfId="0" applyFont="1" applyFill="1" applyBorder="1" applyAlignment="1">
      <alignment wrapText="1"/>
    </xf>
    <xf numFmtId="0" fontId="36" fillId="13" borderId="0" xfId="0" applyFont="1" applyFill="1" applyBorder="1"/>
    <xf numFmtId="0" fontId="34" fillId="13" borderId="0" xfId="0" applyFont="1" applyFill="1" applyBorder="1" applyAlignment="1">
      <alignment horizontal="left"/>
    </xf>
    <xf numFmtId="0" fontId="34" fillId="13" borderId="0" xfId="0" applyFont="1" applyFill="1" applyBorder="1"/>
    <xf numFmtId="165" fontId="1" fillId="2" borderId="17" xfId="0" applyNumberFormat="1" applyFont="1" applyFill="1" applyBorder="1" applyAlignment="1">
      <alignment vertical="center" wrapText="1"/>
    </xf>
    <xf numFmtId="0" fontId="34" fillId="14" borderId="0" xfId="0" applyFont="1" applyFill="1" applyBorder="1" applyAlignment="1">
      <alignment horizontal="left"/>
    </xf>
    <xf numFmtId="0" fontId="17" fillId="14" borderId="0" xfId="0" applyFont="1" applyFill="1" applyBorder="1" applyAlignment="1">
      <alignment horizontal="left"/>
    </xf>
    <xf numFmtId="0" fontId="17" fillId="13" borderId="0" xfId="0" applyFont="1" applyFill="1" applyBorder="1" applyAlignment="1">
      <alignment horizontal="left"/>
    </xf>
    <xf numFmtId="0" fontId="17" fillId="13" borderId="7" xfId="0" applyFont="1" applyFill="1" applyBorder="1" applyAlignment="1">
      <alignment horizontal="right" wrapText="1"/>
    </xf>
    <xf numFmtId="9" fontId="17" fillId="0" borderId="17" xfId="2" applyFont="1" applyFill="1" applyBorder="1"/>
    <xf numFmtId="0" fontId="17" fillId="2" borderId="17" xfId="0" applyFont="1" applyFill="1" applyBorder="1" applyAlignment="1">
      <alignment wrapText="1"/>
    </xf>
    <xf numFmtId="0" fontId="17" fillId="13" borderId="7" xfId="0" applyFont="1" applyFill="1" applyBorder="1" applyAlignment="1">
      <alignment wrapText="1"/>
    </xf>
    <xf numFmtId="0" fontId="17" fillId="13" borderId="7" xfId="0" applyFont="1" applyFill="1" applyBorder="1" applyAlignment="1">
      <alignment horizontal="center" wrapText="1"/>
    </xf>
    <xf numFmtId="0" fontId="17" fillId="13" borderId="0" xfId="0" applyFont="1" applyFill="1" applyBorder="1" applyAlignment="1">
      <alignment horizontal="center" wrapText="1"/>
    </xf>
    <xf numFmtId="0" fontId="34" fillId="13" borderId="0" xfId="0" applyFont="1" applyFill="1" applyBorder="1" applyAlignment="1">
      <alignment horizontal="center" wrapText="1"/>
    </xf>
    <xf numFmtId="0" fontId="35" fillId="14" borderId="0" xfId="0" applyFont="1" applyFill="1" applyBorder="1"/>
    <xf numFmtId="0" fontId="35" fillId="13" borderId="0" xfId="0" applyFont="1" applyFill="1" applyBorder="1"/>
    <xf numFmtId="165" fontId="1" fillId="0" borderId="17" xfId="0" applyNumberFormat="1" applyFont="1" applyFill="1" applyBorder="1" applyAlignment="1">
      <alignment vertical="center" wrapText="1"/>
    </xf>
    <xf numFmtId="0" fontId="17" fillId="13" borderId="7" xfId="0" applyFont="1" applyFill="1" applyBorder="1" applyAlignment="1">
      <alignment horizontal="right" vertical="top" wrapText="1"/>
    </xf>
    <xf numFmtId="9" fontId="17" fillId="13" borderId="0" xfId="2" applyFont="1" applyFill="1" applyBorder="1"/>
    <xf numFmtId="0" fontId="17" fillId="0" borderId="17" xfId="0" applyFont="1" applyFill="1" applyBorder="1" applyAlignment="1">
      <alignment wrapText="1"/>
    </xf>
    <xf numFmtId="0" fontId="17" fillId="13" borderId="9" xfId="0" applyFont="1" applyFill="1" applyBorder="1" applyAlignment="1">
      <alignment horizontal="left" wrapText="1"/>
    </xf>
    <xf numFmtId="0" fontId="17" fillId="13" borderId="11" xfId="0" applyFont="1" applyFill="1" applyBorder="1" applyAlignment="1">
      <alignment horizontal="left" wrapText="1"/>
    </xf>
    <xf numFmtId="9" fontId="17" fillId="13" borderId="11" xfId="2" applyFont="1" applyFill="1" applyBorder="1"/>
    <xf numFmtId="0" fontId="17" fillId="13" borderId="11" xfId="0" applyFont="1" applyFill="1" applyBorder="1"/>
    <xf numFmtId="0" fontId="17" fillId="13" borderId="10" xfId="0" applyFont="1" applyFill="1" applyBorder="1"/>
    <xf numFmtId="2" fontId="19" fillId="13" borderId="3" xfId="0" applyNumberFormat="1" applyFont="1" applyFill="1" applyBorder="1" applyAlignment="1">
      <alignment horizontal="center" vertical="center"/>
    </xf>
    <xf numFmtId="0" fontId="10" fillId="2" borderId="27" xfId="0" applyFont="1" applyFill="1" applyBorder="1"/>
    <xf numFmtId="0" fontId="3" fillId="13" borderId="0" xfId="0" applyFont="1" applyFill="1" applyBorder="1" applyAlignment="1">
      <alignment vertical="center" wrapText="1"/>
    </xf>
    <xf numFmtId="0" fontId="1" fillId="14" borderId="7" xfId="0" applyFont="1" applyFill="1" applyBorder="1" applyAlignment="1">
      <alignment horizontal="left" vertical="center" wrapText="1"/>
    </xf>
    <xf numFmtId="0" fontId="1" fillId="14" borderId="0" xfId="0" applyFont="1" applyFill="1" applyBorder="1" applyAlignment="1">
      <alignment horizontal="left" vertical="center" wrapText="1"/>
    </xf>
    <xf numFmtId="2" fontId="20" fillId="2" borderId="19" xfId="0" applyNumberFormat="1" applyFont="1" applyFill="1" applyBorder="1" applyAlignment="1">
      <alignment horizontal="center" vertical="center"/>
    </xf>
    <xf numFmtId="0" fontId="28" fillId="13" borderId="0" xfId="0" applyFont="1" applyFill="1" applyBorder="1" applyAlignment="1">
      <alignment horizontal="center" vertical="center" wrapText="1"/>
    </xf>
    <xf numFmtId="0" fontId="28" fillId="13" borderId="2" xfId="0" applyFont="1" applyFill="1" applyBorder="1" applyAlignment="1">
      <alignment horizontal="center" vertical="center" wrapText="1"/>
    </xf>
    <xf numFmtId="0" fontId="17" fillId="13" borderId="9" xfId="0" applyFont="1" applyFill="1" applyBorder="1" applyAlignment="1">
      <alignment horizontal="right"/>
    </xf>
    <xf numFmtId="0" fontId="34" fillId="13" borderId="11" xfId="0" applyFont="1" applyFill="1" applyBorder="1" applyAlignment="1">
      <alignment horizontal="left"/>
    </xf>
    <xf numFmtId="0" fontId="34" fillId="13" borderId="11" xfId="0" applyFont="1" applyFill="1" applyBorder="1"/>
    <xf numFmtId="0" fontId="36" fillId="2" borderId="17" xfId="0" applyFont="1" applyFill="1" applyBorder="1"/>
    <xf numFmtId="0" fontId="17" fillId="2" borderId="17" xfId="0" applyFont="1" applyFill="1" applyBorder="1" applyAlignment="1"/>
    <xf numFmtId="0" fontId="36" fillId="2" borderId="55" xfId="0" applyFont="1" applyFill="1" applyBorder="1"/>
    <xf numFmtId="0" fontId="17" fillId="2" borderId="15" xfId="0" applyFont="1" applyFill="1" applyBorder="1"/>
    <xf numFmtId="0" fontId="17" fillId="2" borderId="15" xfId="0" applyFont="1" applyFill="1" applyBorder="1" applyAlignment="1"/>
    <xf numFmtId="0" fontId="19" fillId="2" borderId="41" xfId="0" applyFont="1" applyFill="1" applyBorder="1" applyAlignment="1">
      <alignment horizontal="center" vertical="center" wrapText="1"/>
    </xf>
    <xf numFmtId="0" fontId="17" fillId="2" borderId="0" xfId="0" applyFont="1" applyFill="1" applyBorder="1" applyAlignment="1"/>
    <xf numFmtId="0" fontId="17" fillId="2" borderId="0" xfId="0" applyFont="1" applyFill="1" applyBorder="1"/>
    <xf numFmtId="0" fontId="17" fillId="2" borderId="7" xfId="0" applyFont="1" applyFill="1" applyBorder="1" applyAlignment="1"/>
    <xf numFmtId="2" fontId="19" fillId="2" borderId="3" xfId="0" applyNumberFormat="1" applyFont="1" applyFill="1" applyBorder="1" applyAlignment="1">
      <alignment horizontal="center" vertical="center" wrapText="1"/>
    </xf>
    <xf numFmtId="0" fontId="7" fillId="14" borderId="36" xfId="0" applyFont="1" applyFill="1" applyBorder="1" applyAlignment="1">
      <alignment horizontal="center" vertical="center"/>
    </xf>
    <xf numFmtId="2" fontId="20" fillId="13" borderId="0" xfId="0" applyNumberFormat="1" applyFont="1" applyFill="1" applyBorder="1" applyAlignment="1">
      <alignment horizontal="center" vertical="center" wrapText="1"/>
    </xf>
    <xf numFmtId="0" fontId="17" fillId="2" borderId="0" xfId="0" applyFont="1" applyFill="1" applyBorder="1" applyAlignment="1">
      <alignment horizontal="left" vertical="center" wrapText="1"/>
    </xf>
    <xf numFmtId="0" fontId="17" fillId="13" borderId="7" xfId="0" applyFont="1" applyFill="1" applyBorder="1" applyAlignment="1">
      <alignment vertical="top" wrapText="1"/>
    </xf>
    <xf numFmtId="0" fontId="17" fillId="13" borderId="0" xfId="0" applyFont="1" applyFill="1" applyBorder="1" applyAlignment="1">
      <alignment vertical="top" wrapText="1"/>
    </xf>
    <xf numFmtId="0" fontId="17" fillId="13" borderId="7" xfId="0" applyFont="1" applyFill="1" applyBorder="1" applyAlignment="1">
      <alignment horizontal="center" vertical="top" wrapText="1"/>
    </xf>
    <xf numFmtId="0" fontId="17" fillId="13" borderId="0" xfId="0" applyFont="1" applyFill="1" applyBorder="1" applyAlignment="1">
      <alignment horizontal="center" vertical="top" wrapText="1"/>
    </xf>
    <xf numFmtId="0" fontId="17" fillId="13" borderId="0" xfId="0" applyFont="1" applyFill="1" applyBorder="1" applyAlignment="1">
      <alignment horizontal="right" wrapText="1"/>
    </xf>
    <xf numFmtId="0" fontId="19" fillId="13" borderId="22" xfId="0" applyFont="1" applyFill="1" applyBorder="1" applyAlignment="1">
      <alignment horizontal="center" vertical="center" wrapText="1"/>
    </xf>
    <xf numFmtId="2" fontId="20" fillId="2" borderId="49" xfId="0" applyNumberFormat="1" applyFont="1" applyFill="1" applyBorder="1" applyAlignment="1">
      <alignment vertical="center"/>
    </xf>
    <xf numFmtId="2" fontId="20" fillId="2" borderId="44" xfId="0" applyNumberFormat="1" applyFont="1" applyFill="1" applyBorder="1" applyAlignment="1">
      <alignment vertical="center"/>
    </xf>
    <xf numFmtId="2" fontId="20" fillId="2" borderId="23" xfId="0" applyNumberFormat="1" applyFont="1" applyFill="1" applyBorder="1" applyAlignment="1">
      <alignment vertical="center"/>
    </xf>
    <xf numFmtId="1" fontId="18" fillId="2" borderId="67" xfId="0" applyNumberFormat="1" applyFont="1" applyFill="1" applyBorder="1" applyAlignment="1">
      <alignment horizontal="center" vertical="center"/>
    </xf>
    <xf numFmtId="0" fontId="7" fillId="13" borderId="0" xfId="0" applyFont="1" applyFill="1" applyBorder="1" applyAlignment="1">
      <alignment vertical="center"/>
    </xf>
    <xf numFmtId="0" fontId="0" fillId="13" borderId="0" xfId="0" applyFill="1" applyAlignment="1">
      <alignment horizontal="left" vertical="center"/>
    </xf>
    <xf numFmtId="0" fontId="21" fillId="13" borderId="12" xfId="0" applyFont="1" applyFill="1" applyBorder="1" applyAlignment="1">
      <alignment horizontal="center" vertical="center" wrapText="1"/>
    </xf>
    <xf numFmtId="0" fontId="21" fillId="13" borderId="32" xfId="0" applyFont="1" applyFill="1" applyBorder="1" applyAlignment="1">
      <alignment horizontal="center" vertical="center" wrapText="1"/>
    </xf>
    <xf numFmtId="0" fontId="21" fillId="13" borderId="13"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21" fillId="13" borderId="14" xfId="0" applyFont="1" applyFill="1" applyBorder="1" applyAlignment="1">
      <alignment horizontal="center" vertical="center" wrapText="1"/>
    </xf>
    <xf numFmtId="0" fontId="10" fillId="13" borderId="0" xfId="0" applyNumberFormat="1" applyFont="1" applyFill="1" applyBorder="1" applyAlignment="1">
      <alignment horizontal="center" vertical="center"/>
    </xf>
    <xf numFmtId="0" fontId="10" fillId="13" borderId="0" xfId="0" applyFont="1" applyFill="1" applyAlignment="1">
      <alignment horizontal="left" vertical="center"/>
    </xf>
    <xf numFmtId="0" fontId="12" fillId="13" borderId="13" xfId="0" applyFont="1" applyFill="1" applyBorder="1" applyAlignment="1">
      <alignment horizontal="center" vertical="center" wrapText="1"/>
    </xf>
    <xf numFmtId="0" fontId="21" fillId="13" borderId="3" xfId="0" applyFont="1" applyFill="1" applyBorder="1" applyAlignment="1">
      <alignment horizontal="center" vertical="center" wrapText="1"/>
    </xf>
    <xf numFmtId="0" fontId="3" fillId="13" borderId="8" xfId="0" applyFont="1" applyFill="1" applyBorder="1" applyAlignment="1">
      <alignment vertical="center" wrapText="1"/>
    </xf>
    <xf numFmtId="0" fontId="1" fillId="14" borderId="8" xfId="0" applyFont="1" applyFill="1" applyBorder="1" applyAlignment="1">
      <alignment horizontal="left" vertical="center" wrapText="1"/>
    </xf>
    <xf numFmtId="0" fontId="37" fillId="13" borderId="4" xfId="0" applyFont="1" applyFill="1" applyBorder="1" applyAlignment="1">
      <alignment vertical="center"/>
    </xf>
    <xf numFmtId="0" fontId="33" fillId="13" borderId="5" xfId="0" applyFont="1" applyFill="1" applyBorder="1"/>
    <xf numFmtId="0" fontId="33" fillId="13" borderId="6" xfId="0" applyFont="1" applyFill="1" applyBorder="1"/>
    <xf numFmtId="0" fontId="38" fillId="13" borderId="7" xfId="0" applyFont="1" applyFill="1" applyBorder="1" applyAlignment="1">
      <alignment vertical="center"/>
    </xf>
    <xf numFmtId="0" fontId="17" fillId="13" borderId="8" xfId="0" applyFont="1" applyFill="1" applyBorder="1" applyAlignment="1">
      <alignment horizontal="center"/>
    </xf>
    <xf numFmtId="0" fontId="36" fillId="2" borderId="20" xfId="0" applyFont="1" applyFill="1" applyBorder="1"/>
    <xf numFmtId="0" fontId="38" fillId="13" borderId="9" xfId="0" applyFont="1" applyFill="1" applyBorder="1" applyAlignment="1">
      <alignment vertical="center"/>
    </xf>
    <xf numFmtId="0" fontId="17" fillId="13" borderId="11" xfId="0" applyFont="1" applyFill="1" applyBorder="1" applyAlignment="1">
      <alignment horizontal="right"/>
    </xf>
    <xf numFmtId="0" fontId="17" fillId="14" borderId="1" xfId="0" applyFont="1" applyFill="1" applyBorder="1"/>
    <xf numFmtId="0" fontId="17" fillId="14" borderId="2" xfId="0" applyFont="1" applyFill="1" applyBorder="1"/>
    <xf numFmtId="0" fontId="17" fillId="14" borderId="3" xfId="0" applyFont="1" applyFill="1" applyBorder="1"/>
    <xf numFmtId="0" fontId="34" fillId="13" borderId="7" xfId="0" applyFont="1" applyFill="1" applyBorder="1"/>
    <xf numFmtId="0" fontId="38" fillId="13" borderId="7" xfId="0" applyFont="1" applyFill="1" applyBorder="1" applyAlignment="1">
      <alignment horizontal="left" vertical="center" wrapText="1"/>
    </xf>
    <xf numFmtId="0" fontId="38" fillId="13" borderId="0" xfId="0" applyFont="1" applyFill="1" applyBorder="1" applyAlignment="1">
      <alignment horizontal="left" vertical="center" wrapText="1"/>
    </xf>
    <xf numFmtId="0" fontId="38" fillId="13" borderId="8" xfId="0" applyFont="1" applyFill="1" applyBorder="1" applyAlignment="1">
      <alignment horizontal="left" vertical="center" wrapText="1"/>
    </xf>
    <xf numFmtId="9" fontId="17" fillId="2" borderId="20" xfId="0" applyNumberFormat="1" applyFont="1" applyFill="1" applyBorder="1" applyAlignment="1">
      <alignment horizontal="center"/>
    </xf>
    <xf numFmtId="0" fontId="38" fillId="13" borderId="0" xfId="0" applyFont="1" applyFill="1" applyBorder="1"/>
    <xf numFmtId="0" fontId="38" fillId="13" borderId="0" xfId="0" applyFont="1" applyFill="1" applyBorder="1" applyAlignment="1">
      <alignment horizontal="right"/>
    </xf>
    <xf numFmtId="0" fontId="38" fillId="2" borderId="20" xfId="0" applyFont="1" applyFill="1" applyBorder="1" applyAlignment="1">
      <alignment horizontal="center"/>
    </xf>
    <xf numFmtId="0" fontId="38" fillId="2" borderId="21" xfId="0" applyFont="1" applyFill="1" applyBorder="1" applyAlignment="1">
      <alignment horizontal="center"/>
    </xf>
    <xf numFmtId="0" fontId="38" fillId="13" borderId="7" xfId="0" applyFont="1" applyFill="1" applyBorder="1" applyAlignment="1">
      <alignment horizontal="left" vertical="center"/>
    </xf>
    <xf numFmtId="0" fontId="38" fillId="13" borderId="0" xfId="0" applyFont="1" applyFill="1" applyBorder="1" applyAlignment="1">
      <alignment vertical="center" wrapText="1"/>
    </xf>
    <xf numFmtId="0" fontId="36" fillId="0" borderId="20" xfId="0" applyFont="1" applyBorder="1"/>
    <xf numFmtId="0" fontId="38" fillId="13" borderId="7" xfId="0" applyFont="1" applyFill="1" applyBorder="1" applyAlignment="1">
      <alignment vertical="center" wrapText="1"/>
    </xf>
    <xf numFmtId="0" fontId="17" fillId="13" borderId="9" xfId="0" applyFont="1" applyFill="1" applyBorder="1"/>
    <xf numFmtId="0" fontId="36" fillId="0" borderId="21" xfId="0" applyFont="1" applyBorder="1"/>
    <xf numFmtId="16" fontId="34" fillId="13" borderId="7" xfId="0" applyNumberFormat="1" applyFont="1" applyFill="1" applyBorder="1"/>
    <xf numFmtId="0" fontId="17" fillId="13" borderId="0" xfId="0" applyFont="1" applyFill="1" applyBorder="1" applyAlignment="1">
      <alignment horizontal="right" vertical="center"/>
    </xf>
    <xf numFmtId="0" fontId="17" fillId="13" borderId="10" xfId="0" applyFont="1" applyFill="1" applyBorder="1" applyAlignment="1">
      <alignment vertical="top" wrapText="1"/>
    </xf>
    <xf numFmtId="0" fontId="17" fillId="13" borderId="11" xfId="0" applyFont="1" applyFill="1" applyBorder="1" applyAlignment="1">
      <alignment horizontal="right" vertical="center"/>
    </xf>
    <xf numFmtId="0" fontId="17" fillId="14" borderId="11" xfId="0" applyFont="1" applyFill="1" applyBorder="1"/>
    <xf numFmtId="0" fontId="17" fillId="14" borderId="10" xfId="0" applyFont="1" applyFill="1" applyBorder="1"/>
    <xf numFmtId="0" fontId="17" fillId="14" borderId="9" xfId="0" applyFont="1" applyFill="1" applyBorder="1"/>
    <xf numFmtId="0" fontId="38" fillId="2" borderId="21" xfId="0" applyFont="1" applyFill="1" applyBorder="1" applyAlignment="1">
      <alignment horizontal="left"/>
    </xf>
    <xf numFmtId="9" fontId="17" fillId="2" borderId="56" xfId="0" applyNumberFormat="1" applyFont="1" applyFill="1" applyBorder="1" applyAlignment="1">
      <alignment horizontal="center"/>
    </xf>
    <xf numFmtId="0" fontId="38" fillId="13" borderId="7" xfId="0" applyFont="1" applyFill="1" applyBorder="1" applyAlignment="1">
      <alignment horizontal="center" vertical="center" wrapText="1"/>
    </xf>
    <xf numFmtId="0" fontId="38" fillId="13" borderId="0" xfId="0" applyFont="1" applyFill="1" applyBorder="1" applyAlignment="1">
      <alignment horizontal="center" vertical="center" wrapText="1"/>
    </xf>
    <xf numFmtId="0" fontId="38" fillId="13" borderId="8" xfId="0" applyFont="1" applyFill="1" applyBorder="1" applyAlignment="1">
      <alignment horizontal="center" vertical="center" wrapText="1"/>
    </xf>
    <xf numFmtId="0" fontId="17" fillId="13" borderId="4" xfId="0" applyFont="1" applyFill="1" applyBorder="1" applyAlignment="1">
      <alignment horizontal="left" wrapText="1"/>
    </xf>
    <xf numFmtId="0" fontId="17" fillId="13" borderId="5" xfId="0" applyFont="1" applyFill="1" applyBorder="1" applyAlignment="1">
      <alignment horizontal="left" wrapText="1"/>
    </xf>
    <xf numFmtId="0" fontId="17" fillId="13" borderId="6" xfId="0" applyFont="1" applyFill="1" applyBorder="1" applyAlignment="1">
      <alignment vertical="top" wrapText="1"/>
    </xf>
    <xf numFmtId="0" fontId="21" fillId="2" borderId="36" xfId="0" applyFont="1" applyFill="1" applyBorder="1" applyAlignment="1">
      <alignment vertical="top" wrapText="1"/>
    </xf>
    <xf numFmtId="0" fontId="9" fillId="14" borderId="63" xfId="0" applyFont="1" applyFill="1" applyBorder="1"/>
    <xf numFmtId="0" fontId="1" fillId="2" borderId="17"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2" fillId="14" borderId="16" xfId="5" applyFont="1" applyFill="1" applyBorder="1" applyAlignment="1">
      <alignment horizontal="left" vertical="center" wrapText="1"/>
    </xf>
    <xf numFmtId="0" fontId="12" fillId="14" borderId="17" xfId="5" applyFont="1" applyFill="1" applyBorder="1" applyAlignment="1">
      <alignment horizontal="left" vertical="center" wrapText="1"/>
    </xf>
    <xf numFmtId="49" fontId="3" fillId="14" borderId="1" xfId="0" applyNumberFormat="1" applyFont="1" applyFill="1" applyBorder="1" applyAlignment="1">
      <alignment horizontal="center" vertical="center" wrapText="1"/>
    </xf>
    <xf numFmtId="49" fontId="3" fillId="14" borderId="2" xfId="0" applyNumberFormat="1" applyFont="1" applyFill="1" applyBorder="1" applyAlignment="1">
      <alignment horizontal="center" vertical="center" wrapText="1"/>
    </xf>
    <xf numFmtId="49" fontId="3" fillId="14" borderId="3" xfId="0" applyNumberFormat="1" applyFont="1" applyFill="1" applyBorder="1" applyAlignment="1">
      <alignment horizontal="center" vertical="center" wrapText="1"/>
    </xf>
    <xf numFmtId="0" fontId="12" fillId="14" borderId="4" xfId="5" applyFont="1" applyFill="1" applyBorder="1" applyAlignment="1">
      <alignment horizontal="left" vertical="center"/>
    </xf>
    <xf numFmtId="0" fontId="12" fillId="14" borderId="5" xfId="5" applyFont="1" applyFill="1" applyBorder="1" applyAlignment="1">
      <alignment horizontal="left" vertical="center"/>
    </xf>
    <xf numFmtId="0" fontId="3" fillId="13" borderId="7" xfId="0" applyFont="1" applyFill="1" applyBorder="1" applyAlignment="1">
      <alignment vertical="center" wrapText="1"/>
    </xf>
    <xf numFmtId="0" fontId="3" fillId="13" borderId="0" xfId="0" applyFont="1" applyFill="1" applyBorder="1" applyAlignment="1">
      <alignment vertical="center" wrapText="1"/>
    </xf>
    <xf numFmtId="0" fontId="12" fillId="14" borderId="38" xfId="5" applyFont="1" applyFill="1" applyBorder="1" applyAlignment="1">
      <alignment horizontal="left" vertical="center" wrapText="1"/>
    </xf>
    <xf numFmtId="0" fontId="12" fillId="14" borderId="37" xfId="5" applyFont="1" applyFill="1" applyBorder="1" applyAlignment="1">
      <alignment horizontal="left" vertical="center" wrapText="1"/>
    </xf>
    <xf numFmtId="0" fontId="12" fillId="14" borderId="61" xfId="5" applyFont="1" applyFill="1" applyBorder="1" applyAlignment="1">
      <alignment horizontal="left" vertical="center" wrapText="1"/>
    </xf>
    <xf numFmtId="0" fontId="1" fillId="2" borderId="51"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2" fillId="14" borderId="9" xfId="5" applyFont="1" applyFill="1" applyBorder="1" applyAlignment="1">
      <alignment horizontal="left" vertical="center"/>
    </xf>
    <xf numFmtId="0" fontId="12" fillId="14" borderId="11" xfId="5" applyFont="1" applyFill="1" applyBorder="1" applyAlignment="1">
      <alignment horizontal="left" vertical="center"/>
    </xf>
    <xf numFmtId="49" fontId="28" fillId="13" borderId="9" xfId="0" applyNumberFormat="1" applyFont="1" applyFill="1" applyBorder="1" applyAlignment="1">
      <alignment horizontal="left" vertical="center"/>
    </xf>
    <xf numFmtId="49" fontId="28" fillId="13" borderId="11" xfId="0" applyNumberFormat="1" applyFont="1" applyFill="1" applyBorder="1" applyAlignment="1">
      <alignment horizontal="left" vertical="center"/>
    </xf>
    <xf numFmtId="49" fontId="28" fillId="13" borderId="10" xfId="0" applyNumberFormat="1" applyFont="1" applyFill="1" applyBorder="1" applyAlignment="1">
      <alignment horizontal="left" vertical="center"/>
    </xf>
    <xf numFmtId="0" fontId="7" fillId="14" borderId="1" xfId="0" applyFont="1" applyFill="1" applyBorder="1" applyAlignment="1">
      <alignment horizontal="center" vertical="center" wrapText="1"/>
    </xf>
    <xf numFmtId="0" fontId="7" fillId="14" borderId="2" xfId="0" applyFont="1" applyFill="1" applyBorder="1" applyAlignment="1">
      <alignment horizontal="center" vertical="center" wrapText="1"/>
    </xf>
    <xf numFmtId="0" fontId="7" fillId="14" borderId="3" xfId="0" applyFont="1" applyFill="1" applyBorder="1" applyAlignment="1">
      <alignment horizontal="center" vertical="center" wrapText="1"/>
    </xf>
    <xf numFmtId="0" fontId="1" fillId="13" borderId="0" xfId="0" applyFont="1" applyFill="1" applyBorder="1" applyAlignment="1">
      <alignment horizontal="center" vertical="center" wrapText="1"/>
    </xf>
    <xf numFmtId="0" fontId="1" fillId="13" borderId="8" xfId="0" applyFont="1" applyFill="1" applyBorder="1" applyAlignment="1">
      <alignment horizontal="center" vertical="center" wrapText="1"/>
    </xf>
    <xf numFmtId="2" fontId="1" fillId="2" borderId="40" xfId="0" applyNumberFormat="1" applyFont="1" applyFill="1" applyBorder="1" applyAlignment="1">
      <alignment horizontal="left" vertical="center" wrapText="1"/>
    </xf>
    <xf numFmtId="2" fontId="1" fillId="2" borderId="41" xfId="0" applyNumberFormat="1" applyFont="1" applyFill="1" applyBorder="1" applyAlignment="1">
      <alignment horizontal="left" vertical="center" wrapText="1"/>
    </xf>
    <xf numFmtId="49" fontId="6" fillId="13" borderId="4" xfId="0" applyNumberFormat="1" applyFont="1" applyFill="1" applyBorder="1" applyAlignment="1">
      <alignment horizontal="left" vertical="center" wrapText="1"/>
    </xf>
    <xf numFmtId="49" fontId="6" fillId="13" borderId="5" xfId="0" applyNumberFormat="1" applyFont="1" applyFill="1" applyBorder="1" applyAlignment="1">
      <alignment horizontal="left" vertical="center" wrapText="1"/>
    </xf>
    <xf numFmtId="49" fontId="6" fillId="13" borderId="6" xfId="0" applyNumberFormat="1" applyFont="1" applyFill="1" applyBorder="1" applyAlignment="1">
      <alignment horizontal="left" vertical="center" wrapText="1"/>
    </xf>
    <xf numFmtId="0" fontId="12" fillId="14" borderId="4" xfId="5" applyFont="1" applyFill="1" applyBorder="1" applyAlignment="1">
      <alignment vertical="center" wrapText="1"/>
    </xf>
    <xf numFmtId="0" fontId="12" fillId="14" borderId="5" xfId="5" applyFont="1" applyFill="1" applyBorder="1" applyAlignment="1">
      <alignment vertical="center" wrapText="1"/>
    </xf>
    <xf numFmtId="0" fontId="12" fillId="14" borderId="39" xfId="5" applyFont="1" applyFill="1" applyBorder="1" applyAlignment="1">
      <alignment vertical="center" wrapText="1"/>
    </xf>
    <xf numFmtId="0" fontId="37" fillId="14" borderId="1" xfId="4" applyFont="1" applyFill="1" applyBorder="1" applyAlignment="1">
      <alignment horizontal="left" vertical="justify" wrapText="1"/>
    </xf>
    <xf numFmtId="0" fontId="37" fillId="14" borderId="2" xfId="4" applyFont="1" applyFill="1" applyBorder="1" applyAlignment="1">
      <alignment horizontal="left" vertical="justify" wrapText="1"/>
    </xf>
    <xf numFmtId="0" fontId="37" fillId="14" borderId="3" xfId="4" applyFont="1" applyFill="1" applyBorder="1" applyAlignment="1">
      <alignment horizontal="left" vertical="justify" wrapText="1"/>
    </xf>
    <xf numFmtId="0" fontId="12" fillId="14" borderId="24" xfId="5" applyFont="1" applyFill="1" applyBorder="1" applyAlignment="1">
      <alignment horizontal="left" vertical="center" wrapText="1"/>
    </xf>
    <xf numFmtId="0" fontId="12" fillId="14" borderId="25" xfId="5" applyFont="1" applyFill="1" applyBorder="1" applyAlignment="1">
      <alignment horizontal="left" vertical="center" wrapText="1"/>
    </xf>
    <xf numFmtId="0" fontId="1" fillId="2" borderId="28" xfId="0" applyFont="1" applyFill="1" applyBorder="1" applyAlignment="1">
      <alignment horizontal="left" vertical="center" wrapText="1"/>
    </xf>
    <xf numFmtId="0" fontId="1" fillId="2" borderId="33" xfId="0" applyFont="1" applyFill="1" applyBorder="1" applyAlignment="1">
      <alignment horizontal="left" vertical="center" wrapText="1"/>
    </xf>
    <xf numFmtId="0" fontId="1" fillId="2" borderId="34" xfId="0" applyFont="1" applyFill="1" applyBorder="1" applyAlignment="1">
      <alignment horizontal="left" vertical="center" wrapText="1"/>
    </xf>
    <xf numFmtId="0" fontId="12" fillId="14" borderId="16" xfId="5" applyFont="1" applyFill="1" applyBorder="1" applyAlignment="1">
      <alignment vertical="center" wrapText="1"/>
    </xf>
    <xf numFmtId="0" fontId="12" fillId="14" borderId="17" xfId="5" applyFont="1" applyFill="1" applyBorder="1" applyAlignment="1">
      <alignment vertical="center" wrapText="1"/>
    </xf>
    <xf numFmtId="0" fontId="1" fillId="14" borderId="7" xfId="0" applyFont="1" applyFill="1" applyBorder="1" applyAlignment="1">
      <alignment horizontal="left" vertical="center" wrapText="1"/>
    </xf>
    <xf numFmtId="0" fontId="1" fillId="14" borderId="0" xfId="0" applyFont="1" applyFill="1" applyBorder="1" applyAlignment="1">
      <alignment horizontal="left" vertical="center" wrapText="1"/>
    </xf>
    <xf numFmtId="0" fontId="17" fillId="14" borderId="4" xfId="0" applyFont="1" applyFill="1" applyBorder="1" applyAlignment="1">
      <alignment horizontal="left" vertical="center" wrapText="1"/>
    </xf>
    <xf numFmtId="0" fontId="17" fillId="14" borderId="5" xfId="0" applyFont="1" applyFill="1" applyBorder="1" applyAlignment="1">
      <alignment horizontal="left" vertical="center" wrapText="1"/>
    </xf>
    <xf numFmtId="0" fontId="17" fillId="14" borderId="6" xfId="0" applyFont="1" applyFill="1" applyBorder="1" applyAlignment="1">
      <alignment horizontal="left" vertical="center" wrapText="1"/>
    </xf>
    <xf numFmtId="0" fontId="17" fillId="13" borderId="7" xfId="0" applyFont="1" applyFill="1" applyBorder="1" applyAlignment="1">
      <alignment horizontal="left"/>
    </xf>
    <xf numFmtId="0" fontId="17" fillId="13" borderId="0" xfId="0" applyFont="1" applyFill="1" applyBorder="1" applyAlignment="1">
      <alignment horizontal="left"/>
    </xf>
    <xf numFmtId="0" fontId="34" fillId="14" borderId="7" xfId="0" applyFont="1" applyFill="1" applyBorder="1" applyAlignment="1">
      <alignment horizontal="center" wrapText="1"/>
    </xf>
    <xf numFmtId="0" fontId="34" fillId="14" borderId="0" xfId="0" applyFont="1" applyFill="1" applyBorder="1" applyAlignment="1">
      <alignment horizontal="center" wrapText="1"/>
    </xf>
    <xf numFmtId="0" fontId="35" fillId="14" borderId="7" xfId="0" applyFont="1" applyFill="1" applyBorder="1" applyAlignment="1">
      <alignment horizontal="center"/>
    </xf>
    <xf numFmtId="0" fontId="35" fillId="14" borderId="0" xfId="0" applyFont="1" applyFill="1" applyBorder="1" applyAlignment="1">
      <alignment horizontal="center"/>
    </xf>
    <xf numFmtId="0" fontId="17" fillId="13" borderId="7" xfId="0" applyFont="1" applyFill="1" applyBorder="1" applyAlignment="1">
      <alignment horizontal="left" vertical="top" wrapText="1"/>
    </xf>
    <xf numFmtId="0" fontId="17" fillId="13" borderId="0" xfId="0" applyFont="1" applyFill="1" applyBorder="1" applyAlignment="1">
      <alignment horizontal="left" vertical="top" wrapText="1"/>
    </xf>
    <xf numFmtId="0" fontId="17" fillId="14" borderId="1" xfId="0" applyFont="1" applyFill="1" applyBorder="1" applyAlignment="1">
      <alignment horizontal="center"/>
    </xf>
    <xf numFmtId="0" fontId="17" fillId="14" borderId="3" xfId="0" applyFont="1" applyFill="1" applyBorder="1" applyAlignment="1">
      <alignment horizontal="center"/>
    </xf>
    <xf numFmtId="0" fontId="17" fillId="14" borderId="2" xfId="0" applyFont="1" applyFill="1" applyBorder="1" applyAlignment="1">
      <alignment horizontal="center"/>
    </xf>
    <xf numFmtId="0" fontId="17" fillId="13" borderId="7" xfId="0" applyFont="1" applyFill="1" applyBorder="1" applyAlignment="1">
      <alignment horizontal="left" wrapText="1"/>
    </xf>
    <xf numFmtId="0" fontId="17" fillId="13" borderId="0" xfId="0" applyFont="1" applyFill="1" applyBorder="1" applyAlignment="1">
      <alignment horizontal="left" wrapText="1"/>
    </xf>
    <xf numFmtId="0" fontId="34" fillId="14" borderId="1" xfId="0" applyFont="1" applyFill="1" applyBorder="1" applyAlignment="1">
      <alignment horizontal="center"/>
    </xf>
    <xf numFmtId="0" fontId="34" fillId="14" borderId="3" xfId="0" applyFont="1" applyFill="1" applyBorder="1" applyAlignment="1">
      <alignment horizontal="center"/>
    </xf>
    <xf numFmtId="0" fontId="17" fillId="2" borderId="51" xfId="0" applyFont="1" applyFill="1" applyBorder="1" applyAlignment="1">
      <alignment horizontal="center"/>
    </xf>
    <xf numFmtId="0" fontId="17" fillId="2" borderId="47" xfId="0" applyFont="1" applyFill="1" applyBorder="1" applyAlignment="1">
      <alignment horizontal="center"/>
    </xf>
    <xf numFmtId="0" fontId="17" fillId="13" borderId="7" xfId="0" applyFont="1" applyFill="1" applyBorder="1" applyAlignment="1">
      <alignment horizontal="right" wrapText="1"/>
    </xf>
    <xf numFmtId="0" fontId="17" fillId="13" borderId="62" xfId="0" applyFont="1" applyFill="1" applyBorder="1" applyAlignment="1">
      <alignment horizontal="right" wrapText="1"/>
    </xf>
    <xf numFmtId="0" fontId="17" fillId="13" borderId="7" xfId="0" applyFont="1" applyFill="1" applyBorder="1" applyAlignment="1">
      <alignment horizontal="left" vertical="center" wrapText="1"/>
    </xf>
    <xf numFmtId="0" fontId="17" fillId="13" borderId="0" xfId="0" applyFont="1" applyFill="1" applyBorder="1" applyAlignment="1">
      <alignment horizontal="left" vertical="center" wrapText="1"/>
    </xf>
    <xf numFmtId="0" fontId="17" fillId="13" borderId="7" xfId="0" applyFont="1" applyFill="1" applyBorder="1" applyAlignment="1">
      <alignment horizontal="center" wrapText="1"/>
    </xf>
    <xf numFmtId="0" fontId="17" fillId="13" borderId="62" xfId="0" applyFont="1" applyFill="1" applyBorder="1" applyAlignment="1">
      <alignment horizontal="center" wrapText="1"/>
    </xf>
    <xf numFmtId="0" fontId="17" fillId="13" borderId="7" xfId="0" applyFont="1" applyFill="1" applyBorder="1" applyAlignment="1">
      <alignment wrapText="1"/>
    </xf>
    <xf numFmtId="0" fontId="17" fillId="13" borderId="0" xfId="0" applyFont="1" applyFill="1" applyBorder="1" applyAlignment="1">
      <alignment wrapText="1"/>
    </xf>
    <xf numFmtId="0" fontId="17" fillId="13" borderId="7" xfId="0" applyFont="1" applyFill="1" applyBorder="1" applyAlignment="1">
      <alignment horizontal="right" vertical="top" wrapText="1"/>
    </xf>
    <xf numFmtId="0" fontId="17" fillId="13" borderId="62" xfId="0" applyFont="1" applyFill="1" applyBorder="1" applyAlignment="1">
      <alignment horizontal="right" vertical="top" wrapText="1"/>
    </xf>
    <xf numFmtId="0" fontId="17" fillId="13" borderId="0" xfId="0" applyFont="1" applyFill="1" applyBorder="1" applyAlignment="1">
      <alignment horizontal="right" vertical="top" wrapText="1"/>
    </xf>
    <xf numFmtId="0" fontId="17" fillId="13" borderId="7" xfId="0" applyFont="1" applyFill="1" applyBorder="1" applyAlignment="1">
      <alignment horizontal="center" vertical="top" wrapText="1"/>
    </xf>
    <xf numFmtId="0" fontId="17" fillId="13" borderId="0" xfId="0" applyFont="1" applyFill="1" applyBorder="1" applyAlignment="1">
      <alignment horizontal="center" vertical="top" wrapText="1"/>
    </xf>
    <xf numFmtId="0" fontId="19" fillId="14" borderId="1" xfId="0" applyFont="1" applyFill="1" applyBorder="1" applyAlignment="1">
      <alignment horizontal="center" vertical="center"/>
    </xf>
    <xf numFmtId="0" fontId="19" fillId="14" borderId="2" xfId="0" applyFont="1" applyFill="1" applyBorder="1" applyAlignment="1">
      <alignment horizontal="center" vertical="center"/>
    </xf>
    <xf numFmtId="0" fontId="19" fillId="14" borderId="3" xfId="0" applyFont="1" applyFill="1" applyBorder="1" applyAlignment="1">
      <alignment horizontal="center" vertical="center"/>
    </xf>
    <xf numFmtId="0" fontId="19" fillId="13" borderId="28" xfId="0" applyFont="1" applyFill="1" applyBorder="1" applyAlignment="1">
      <alignment horizontal="center" vertical="center" wrapText="1"/>
    </xf>
    <xf numFmtId="0" fontId="19" fillId="13" borderId="66" xfId="0" applyFont="1" applyFill="1" applyBorder="1" applyAlignment="1">
      <alignment horizontal="center" vertical="center" wrapText="1"/>
    </xf>
    <xf numFmtId="0" fontId="21" fillId="14" borderId="1" xfId="0" applyFont="1" applyFill="1" applyBorder="1" applyAlignment="1">
      <alignment horizontal="left" vertical="center" wrapText="1"/>
    </xf>
    <xf numFmtId="0" fontId="21" fillId="14" borderId="2" xfId="0" applyFont="1" applyFill="1" applyBorder="1" applyAlignment="1">
      <alignment horizontal="left" vertical="center" wrapText="1"/>
    </xf>
    <xf numFmtId="0" fontId="21" fillId="14" borderId="3" xfId="0" applyFont="1" applyFill="1" applyBorder="1" applyAlignment="1">
      <alignment horizontal="left" vertical="center" wrapText="1"/>
    </xf>
    <xf numFmtId="0" fontId="18" fillId="2" borderId="0" xfId="0" applyFont="1" applyFill="1" applyBorder="1" applyAlignment="1">
      <alignment horizontal="right" vertical="center" wrapText="1"/>
    </xf>
    <xf numFmtId="0" fontId="18" fillId="2" borderId="8" xfId="0" applyFont="1" applyFill="1" applyBorder="1" applyAlignment="1">
      <alignment horizontal="right" vertical="center" wrapText="1"/>
    </xf>
    <xf numFmtId="0" fontId="0" fillId="2" borderId="11" xfId="0" applyFill="1" applyBorder="1" applyAlignment="1">
      <alignment horizontal="right" vertical="center" wrapText="1"/>
    </xf>
    <xf numFmtId="0" fontId="0" fillId="2" borderId="10" xfId="0" applyFill="1" applyBorder="1" applyAlignment="1">
      <alignment horizontal="right" vertical="center" wrapText="1"/>
    </xf>
    <xf numFmtId="0" fontId="18" fillId="13" borderId="22" xfId="0" applyFont="1" applyFill="1" applyBorder="1" applyAlignment="1">
      <alignment horizontal="center" vertical="center" wrapText="1"/>
    </xf>
    <xf numFmtId="0" fontId="18" fillId="13" borderId="34" xfId="0" applyFont="1" applyFill="1" applyBorder="1" applyAlignment="1">
      <alignment horizontal="center" vertical="center" wrapText="1"/>
    </xf>
    <xf numFmtId="0" fontId="18" fillId="13" borderId="37" xfId="0" applyFont="1" applyFill="1" applyBorder="1" applyAlignment="1">
      <alignment horizontal="center" vertical="center" wrapText="1"/>
    </xf>
    <xf numFmtId="0" fontId="18" fillId="13" borderId="47" xfId="0" applyFont="1" applyFill="1" applyBorder="1" applyAlignment="1">
      <alignment horizontal="center" vertical="center" wrapText="1"/>
    </xf>
    <xf numFmtId="0" fontId="19" fillId="14" borderId="1" xfId="0" applyFont="1" applyFill="1" applyBorder="1" applyAlignment="1">
      <alignment horizontal="center" vertical="center" wrapText="1"/>
    </xf>
    <xf numFmtId="0" fontId="0" fillId="14" borderId="2" xfId="0" applyFill="1" applyBorder="1" applyAlignment="1">
      <alignment horizontal="center" vertical="center" wrapText="1"/>
    </xf>
    <xf numFmtId="0" fontId="0" fillId="14" borderId="3" xfId="0" applyFill="1" applyBorder="1" applyAlignment="1">
      <alignment horizontal="center" vertical="center" wrapText="1"/>
    </xf>
    <xf numFmtId="0" fontId="19" fillId="14" borderId="2" xfId="0" applyFont="1" applyFill="1" applyBorder="1" applyAlignment="1">
      <alignment horizontal="center" vertical="center" wrapText="1"/>
    </xf>
    <xf numFmtId="0" fontId="3" fillId="14" borderId="4" xfId="0" applyFont="1" applyFill="1" applyBorder="1" applyAlignment="1">
      <alignment horizontal="center" vertical="center" wrapText="1"/>
    </xf>
    <xf numFmtId="0" fontId="3" fillId="14" borderId="5" xfId="0" applyFont="1" applyFill="1" applyBorder="1" applyAlignment="1">
      <alignment horizontal="center" vertical="center" wrapText="1"/>
    </xf>
    <xf numFmtId="0" fontId="3" fillId="14" borderId="6" xfId="0" applyFont="1" applyFill="1" applyBorder="1" applyAlignment="1">
      <alignment horizontal="center" vertical="center" wrapText="1"/>
    </xf>
    <xf numFmtId="0" fontId="3" fillId="14" borderId="9" xfId="0" applyFont="1" applyFill="1" applyBorder="1" applyAlignment="1">
      <alignment horizontal="center" vertical="center" wrapText="1"/>
    </xf>
    <xf numFmtId="0" fontId="3" fillId="14" borderId="11" xfId="0" applyFont="1" applyFill="1" applyBorder="1" applyAlignment="1">
      <alignment horizontal="center" vertical="center" wrapText="1"/>
    </xf>
    <xf numFmtId="0" fontId="3" fillId="14" borderId="10" xfId="0" applyFont="1" applyFill="1" applyBorder="1" applyAlignment="1">
      <alignment horizontal="center" vertical="center" wrapText="1"/>
    </xf>
    <xf numFmtId="0" fontId="1" fillId="14" borderId="1" xfId="0" applyFont="1" applyFill="1" applyBorder="1" applyAlignment="1">
      <alignment horizontal="left" vertical="center" wrapText="1"/>
    </xf>
    <xf numFmtId="0" fontId="1" fillId="14" borderId="2" xfId="0" applyFont="1" applyFill="1" applyBorder="1" applyAlignment="1">
      <alignment horizontal="left" vertical="center" wrapText="1"/>
    </xf>
    <xf numFmtId="0" fontId="1" fillId="14" borderId="3" xfId="0" applyFont="1" applyFill="1" applyBorder="1" applyAlignment="1">
      <alignment horizontal="left" vertical="center" wrapText="1"/>
    </xf>
    <xf numFmtId="0" fontId="3" fillId="14" borderId="1" xfId="0" applyFont="1" applyFill="1" applyBorder="1" applyAlignment="1">
      <alignment horizontal="center" vertical="center" wrapText="1"/>
    </xf>
    <xf numFmtId="0" fontId="3" fillId="14" borderId="2" xfId="0" applyFont="1" applyFill="1" applyBorder="1" applyAlignment="1">
      <alignment horizontal="center" vertical="center" wrapText="1"/>
    </xf>
    <xf numFmtId="0" fontId="3" fillId="14" borderId="3" xfId="0" applyFont="1" applyFill="1" applyBorder="1" applyAlignment="1">
      <alignment horizontal="center" vertical="center" wrapText="1"/>
    </xf>
    <xf numFmtId="0" fontId="19" fillId="14" borderId="3" xfId="0" applyFont="1" applyFill="1" applyBorder="1" applyAlignment="1">
      <alignment horizontal="center" vertical="center" wrapText="1"/>
    </xf>
    <xf numFmtId="2" fontId="20" fillId="2" borderId="23" xfId="0" applyNumberFormat="1" applyFont="1" applyFill="1" applyBorder="1" applyAlignment="1">
      <alignment horizontal="center" vertical="center"/>
    </xf>
    <xf numFmtId="2" fontId="20" fillId="2" borderId="35" xfId="0" applyNumberFormat="1" applyFont="1" applyFill="1" applyBorder="1" applyAlignment="1">
      <alignment horizontal="center" vertical="center"/>
    </xf>
    <xf numFmtId="0" fontId="28" fillId="14" borderId="1" xfId="0" applyFont="1" applyFill="1" applyBorder="1" applyAlignment="1">
      <alignment horizontal="center" vertical="center" wrapText="1"/>
    </xf>
    <xf numFmtId="0" fontId="28" fillId="14" borderId="2" xfId="0" applyFont="1" applyFill="1" applyBorder="1" applyAlignment="1">
      <alignment horizontal="center" vertical="center" wrapText="1"/>
    </xf>
    <xf numFmtId="0" fontId="28" fillId="14" borderId="3" xfId="0" applyFont="1" applyFill="1" applyBorder="1" applyAlignment="1">
      <alignment horizontal="center" vertical="center" wrapText="1"/>
    </xf>
    <xf numFmtId="0" fontId="21" fillId="14" borderId="4" xfId="0" applyFont="1" applyFill="1" applyBorder="1" applyAlignment="1">
      <alignment horizontal="center" vertical="center" wrapText="1"/>
    </xf>
    <xf numFmtId="0" fontId="21" fillId="14" borderId="5" xfId="0" applyFont="1" applyFill="1" applyBorder="1" applyAlignment="1">
      <alignment horizontal="center" vertical="center" wrapText="1"/>
    </xf>
    <xf numFmtId="0" fontId="21" fillId="14" borderId="6" xfId="0" applyFont="1" applyFill="1" applyBorder="1" applyAlignment="1">
      <alignment horizontal="center" vertical="center" wrapText="1"/>
    </xf>
    <xf numFmtId="0" fontId="21" fillId="14" borderId="9" xfId="0" applyFont="1" applyFill="1" applyBorder="1" applyAlignment="1">
      <alignment horizontal="center" vertical="center" wrapText="1"/>
    </xf>
    <xf numFmtId="0" fontId="21" fillId="14" borderId="11" xfId="0" applyFont="1" applyFill="1" applyBorder="1" applyAlignment="1">
      <alignment horizontal="center" vertical="center" wrapText="1"/>
    </xf>
    <xf numFmtId="0" fontId="21" fillId="14" borderId="10" xfId="0" applyFont="1" applyFill="1" applyBorder="1" applyAlignment="1">
      <alignment horizontal="center" vertical="center" wrapText="1"/>
    </xf>
    <xf numFmtId="2" fontId="20" fillId="2" borderId="1" xfId="0" applyNumberFormat="1" applyFont="1" applyFill="1" applyBorder="1" applyAlignment="1">
      <alignment horizontal="center" vertical="center" wrapText="1"/>
    </xf>
    <xf numFmtId="2" fontId="20" fillId="2" borderId="2" xfId="0" applyNumberFormat="1" applyFont="1" applyFill="1" applyBorder="1" applyAlignment="1">
      <alignment horizontal="center" vertical="center" wrapText="1"/>
    </xf>
    <xf numFmtId="2" fontId="20" fillId="2" borderId="3" xfId="0" applyNumberFormat="1" applyFont="1" applyFill="1" applyBorder="1" applyAlignment="1">
      <alignment horizontal="center" vertical="center" wrapText="1"/>
    </xf>
    <xf numFmtId="0" fontId="21" fillId="14" borderId="1" xfId="0" applyFont="1" applyFill="1" applyBorder="1" applyAlignment="1">
      <alignment horizontal="center" vertical="center" wrapText="1"/>
    </xf>
    <xf numFmtId="0" fontId="21" fillId="14" borderId="3" xfId="0" applyFont="1" applyFill="1" applyBorder="1" applyAlignment="1">
      <alignment horizontal="center" vertical="center" wrapText="1"/>
    </xf>
    <xf numFmtId="1" fontId="18" fillId="2" borderId="54" xfId="0" applyNumberFormat="1" applyFont="1" applyFill="1" applyBorder="1" applyAlignment="1">
      <alignment horizontal="center" vertical="center"/>
    </xf>
    <xf numFmtId="1" fontId="18" fillId="2" borderId="10" xfId="0" applyNumberFormat="1" applyFont="1" applyFill="1" applyBorder="1" applyAlignment="1">
      <alignment horizontal="center" vertical="center"/>
    </xf>
    <xf numFmtId="0" fontId="21" fillId="14" borderId="5" xfId="0" applyFont="1" applyFill="1" applyBorder="1" applyAlignment="1">
      <alignment horizontal="left" vertical="center" wrapText="1"/>
    </xf>
    <xf numFmtId="0" fontId="18" fillId="13" borderId="0" xfId="0" applyFont="1" applyFill="1" applyBorder="1" applyAlignment="1">
      <alignment horizontal="right" vertical="center" wrapText="1"/>
    </xf>
    <xf numFmtId="0" fontId="18" fillId="13" borderId="8" xfId="0" applyFont="1" applyFill="1" applyBorder="1" applyAlignment="1">
      <alignment horizontal="right" vertical="center" wrapText="1"/>
    </xf>
    <xf numFmtId="0" fontId="18" fillId="2" borderId="1" xfId="0" applyFont="1" applyFill="1" applyBorder="1" applyAlignment="1">
      <alignment horizontal="right" vertical="center" wrapText="1"/>
    </xf>
    <xf numFmtId="0" fontId="18" fillId="2" borderId="3" xfId="0" applyFont="1" applyFill="1" applyBorder="1" applyAlignment="1">
      <alignment horizontal="right" vertical="center" wrapText="1"/>
    </xf>
    <xf numFmtId="0" fontId="18" fillId="13" borderId="38" xfId="0" applyFont="1" applyFill="1" applyBorder="1" applyAlignment="1">
      <alignment horizontal="center" vertical="center" wrapText="1"/>
    </xf>
    <xf numFmtId="0" fontId="18" fillId="13" borderId="52" xfId="0" applyFont="1" applyFill="1" applyBorder="1" applyAlignment="1">
      <alignment horizontal="center" vertical="center" wrapText="1"/>
    </xf>
    <xf numFmtId="0" fontId="18" fillId="13" borderId="54" xfId="0" applyFont="1" applyFill="1" applyBorder="1" applyAlignment="1">
      <alignment horizontal="center" vertical="center" wrapText="1"/>
    </xf>
    <xf numFmtId="0" fontId="18" fillId="2" borderId="49" xfId="0" applyFont="1" applyFill="1" applyBorder="1" applyAlignment="1">
      <alignment horizontal="center" vertical="center" wrapText="1"/>
    </xf>
    <xf numFmtId="0" fontId="18" fillId="2" borderId="35" xfId="0" applyFont="1" applyFill="1" applyBorder="1" applyAlignment="1">
      <alignment horizontal="center" vertical="center" wrapText="1"/>
    </xf>
    <xf numFmtId="2" fontId="20" fillId="2" borderId="50" xfId="0" applyNumberFormat="1" applyFont="1" applyFill="1" applyBorder="1" applyAlignment="1">
      <alignment horizontal="center" vertical="center"/>
    </xf>
    <xf numFmtId="2" fontId="20" fillId="2" borderId="48" xfId="0" applyNumberFormat="1" applyFont="1" applyFill="1" applyBorder="1" applyAlignment="1">
      <alignment horizontal="center" vertical="center"/>
    </xf>
    <xf numFmtId="0" fontId="34" fillId="14" borderId="1" xfId="0" applyFont="1" applyFill="1" applyBorder="1" applyAlignment="1">
      <alignment horizontal="center" wrapText="1"/>
    </xf>
    <xf numFmtId="0" fontId="34" fillId="14" borderId="2" xfId="0" applyFont="1" applyFill="1" applyBorder="1" applyAlignment="1">
      <alignment horizontal="center" wrapText="1"/>
    </xf>
    <xf numFmtId="0" fontId="34" fillId="14" borderId="3" xfId="0" applyFont="1" applyFill="1" applyBorder="1" applyAlignment="1">
      <alignment horizontal="center" wrapText="1"/>
    </xf>
    <xf numFmtId="0" fontId="19" fillId="2" borderId="28" xfId="0" applyFont="1" applyFill="1" applyBorder="1" applyAlignment="1">
      <alignment horizontal="center" vertical="center" wrapText="1"/>
    </xf>
    <xf numFmtId="0" fontId="19" fillId="2" borderId="34" xfId="0" applyFont="1" applyFill="1" applyBorder="1" applyAlignment="1">
      <alignment horizontal="center" vertical="center" wrapText="1"/>
    </xf>
    <xf numFmtId="0" fontId="17" fillId="14" borderId="4" xfId="0" applyFont="1" applyFill="1" applyBorder="1" applyAlignment="1">
      <alignment horizontal="center"/>
    </xf>
    <xf numFmtId="0" fontId="17" fillId="14" borderId="6" xfId="0" applyFont="1" applyFill="1" applyBorder="1" applyAlignment="1">
      <alignment horizontal="center"/>
    </xf>
    <xf numFmtId="0" fontId="17" fillId="14" borderId="5" xfId="0" applyFont="1" applyFill="1" applyBorder="1" applyAlignment="1">
      <alignment horizontal="center"/>
    </xf>
    <xf numFmtId="0" fontId="17" fillId="13" borderId="0" xfId="0" applyFont="1" applyFill="1" applyBorder="1" applyAlignment="1">
      <alignment horizontal="center"/>
    </xf>
    <xf numFmtId="0" fontId="34" fillId="14" borderId="2" xfId="0" applyFont="1" applyFill="1" applyBorder="1" applyAlignment="1">
      <alignment horizontal="center"/>
    </xf>
    <xf numFmtId="0" fontId="0" fillId="14" borderId="2" xfId="0" applyFill="1" applyBorder="1" applyAlignment="1">
      <alignment horizontal="center" vertical="center"/>
    </xf>
    <xf numFmtId="0" fontId="0" fillId="14" borderId="3" xfId="0" applyFill="1" applyBorder="1" applyAlignment="1">
      <alignment horizontal="center" vertical="center"/>
    </xf>
    <xf numFmtId="0" fontId="19" fillId="14" borderId="4" xfId="0" applyFont="1" applyFill="1" applyBorder="1" applyAlignment="1">
      <alignment horizontal="center" vertical="center" wrapText="1"/>
    </xf>
    <xf numFmtId="0" fontId="19" fillId="14" borderId="5" xfId="0" applyFont="1" applyFill="1" applyBorder="1" applyAlignment="1">
      <alignment horizontal="center" vertical="center" wrapText="1"/>
    </xf>
    <xf numFmtId="0" fontId="19" fillId="14" borderId="6" xfId="0" applyFont="1" applyFill="1" applyBorder="1" applyAlignment="1">
      <alignment horizontal="center" vertical="center" wrapText="1"/>
    </xf>
    <xf numFmtId="0" fontId="19" fillId="14" borderId="9" xfId="0" applyFont="1" applyFill="1" applyBorder="1" applyAlignment="1">
      <alignment horizontal="center" vertical="center" wrapText="1"/>
    </xf>
    <xf numFmtId="0" fontId="19" fillId="14" borderId="11" xfId="0" applyFont="1" applyFill="1" applyBorder="1" applyAlignment="1">
      <alignment horizontal="center" vertical="center" wrapText="1"/>
    </xf>
    <xf numFmtId="0" fontId="19" fillId="14" borderId="10" xfId="0" applyFont="1" applyFill="1" applyBorder="1" applyAlignment="1">
      <alignment horizontal="center" vertical="center" wrapText="1"/>
    </xf>
    <xf numFmtId="0" fontId="20" fillId="14" borderId="1" xfId="0" applyFont="1" applyFill="1" applyBorder="1" applyAlignment="1">
      <alignment horizontal="left" vertical="center" wrapText="1"/>
    </xf>
    <xf numFmtId="0" fontId="20" fillId="14" borderId="2" xfId="0" applyFont="1" applyFill="1" applyBorder="1" applyAlignment="1">
      <alignment horizontal="left" vertical="center" wrapText="1"/>
    </xf>
    <xf numFmtId="0" fontId="20" fillId="14" borderId="3" xfId="0" applyFont="1" applyFill="1" applyBorder="1" applyAlignment="1">
      <alignment horizontal="left" vertical="center" wrapText="1"/>
    </xf>
    <xf numFmtId="2" fontId="20" fillId="2" borderId="1" xfId="0" applyNumberFormat="1" applyFont="1" applyFill="1" applyBorder="1" applyAlignment="1">
      <alignment horizontal="center" vertical="center"/>
    </xf>
    <xf numFmtId="2" fontId="20" fillId="2" borderId="32" xfId="0" applyNumberFormat="1" applyFont="1" applyFill="1" applyBorder="1" applyAlignment="1">
      <alignment horizontal="center" vertical="center"/>
    </xf>
    <xf numFmtId="2" fontId="20" fillId="2" borderId="27" xfId="0" applyNumberFormat="1" applyFont="1" applyFill="1" applyBorder="1" applyAlignment="1">
      <alignment horizontal="center" vertical="center"/>
    </xf>
    <xf numFmtId="2" fontId="20" fillId="2" borderId="3" xfId="0" applyNumberFormat="1" applyFont="1" applyFill="1" applyBorder="1" applyAlignment="1">
      <alignment horizontal="center" vertical="center"/>
    </xf>
    <xf numFmtId="0" fontId="21" fillId="13" borderId="1" xfId="0" applyFont="1" applyFill="1" applyBorder="1" applyAlignment="1">
      <alignment horizontal="center" vertical="center" wrapText="1"/>
    </xf>
    <xf numFmtId="0" fontId="21" fillId="13" borderId="32"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21" fillId="13" borderId="3" xfId="0" applyFont="1" applyFill="1" applyBorder="1" applyAlignment="1">
      <alignment horizontal="center" vertical="center" wrapText="1"/>
    </xf>
    <xf numFmtId="0" fontId="38" fillId="2" borderId="51" xfId="0" applyFont="1" applyFill="1" applyBorder="1" applyAlignment="1">
      <alignment horizontal="right"/>
    </xf>
    <xf numFmtId="0" fontId="38" fillId="2" borderId="37" xfId="0" applyFont="1" applyFill="1" applyBorder="1" applyAlignment="1">
      <alignment horizontal="right"/>
    </xf>
    <xf numFmtId="0" fontId="38" fillId="2" borderId="61" xfId="0" applyFont="1" applyFill="1" applyBorder="1" applyAlignment="1">
      <alignment horizontal="right"/>
    </xf>
    <xf numFmtId="0" fontId="38" fillId="14" borderId="4" xfId="0" applyFont="1" applyFill="1" applyBorder="1" applyAlignment="1">
      <alignment horizontal="left" vertical="center" wrapText="1"/>
    </xf>
    <xf numFmtId="0" fontId="38" fillId="14" borderId="5" xfId="0" applyFont="1" applyFill="1" applyBorder="1" applyAlignment="1">
      <alignment horizontal="left" vertical="center" wrapText="1"/>
    </xf>
    <xf numFmtId="0" fontId="38" fillId="14" borderId="6" xfId="0" applyFont="1" applyFill="1" applyBorder="1" applyAlignment="1">
      <alignment horizontal="left" vertical="center" wrapText="1"/>
    </xf>
    <xf numFmtId="0" fontId="17" fillId="13" borderId="62" xfId="0" applyFont="1" applyFill="1" applyBorder="1" applyAlignment="1">
      <alignment horizontal="left"/>
    </xf>
    <xf numFmtId="0" fontId="37" fillId="13" borderId="4" xfId="0" applyFont="1" applyFill="1" applyBorder="1" applyAlignment="1">
      <alignment horizontal="left" vertical="center" wrapText="1"/>
    </xf>
    <xf numFmtId="0" fontId="37" fillId="13" borderId="5" xfId="0" applyFont="1" applyFill="1" applyBorder="1" applyAlignment="1">
      <alignment horizontal="left" vertical="center" wrapText="1"/>
    </xf>
    <xf numFmtId="0" fontId="37" fillId="13" borderId="6" xfId="0" applyFont="1" applyFill="1" applyBorder="1" applyAlignment="1">
      <alignment horizontal="left" vertical="center" wrapText="1"/>
    </xf>
    <xf numFmtId="0" fontId="38" fillId="13" borderId="7" xfId="0" applyFont="1" applyFill="1" applyBorder="1" applyAlignment="1">
      <alignment horizontal="center" vertical="center" wrapText="1"/>
    </xf>
    <xf numFmtId="0" fontId="38" fillId="13" borderId="0" xfId="0" applyFont="1" applyFill="1" applyBorder="1" applyAlignment="1">
      <alignment horizontal="center" vertical="center" wrapText="1"/>
    </xf>
    <xf numFmtId="0" fontId="38" fillId="13" borderId="8" xfId="0" applyFont="1" applyFill="1" applyBorder="1" applyAlignment="1">
      <alignment horizontal="center" vertical="center" wrapText="1"/>
    </xf>
    <xf numFmtId="0" fontId="17" fillId="2" borderId="23" xfId="0" applyFont="1" applyFill="1" applyBorder="1" applyAlignment="1">
      <alignment horizontal="right"/>
    </xf>
    <xf numFmtId="0" fontId="17" fillId="2" borderId="59" xfId="0" applyFont="1" applyFill="1" applyBorder="1" applyAlignment="1">
      <alignment horizontal="right"/>
    </xf>
    <xf numFmtId="0" fontId="17" fillId="2" borderId="44" xfId="0" applyFont="1" applyFill="1" applyBorder="1" applyAlignment="1">
      <alignment horizontal="right"/>
    </xf>
    <xf numFmtId="0" fontId="17" fillId="2" borderId="65" xfId="0" applyFont="1" applyFill="1" applyBorder="1" applyAlignment="1">
      <alignment horizontal="right"/>
    </xf>
    <xf numFmtId="0" fontId="17" fillId="2" borderId="53" xfId="0" applyFont="1" applyFill="1" applyBorder="1" applyAlignment="1">
      <alignment horizontal="right"/>
    </xf>
    <xf numFmtId="0" fontId="17" fillId="2" borderId="60" xfId="0" applyFont="1" applyFill="1" applyBorder="1" applyAlignment="1">
      <alignment horizontal="right"/>
    </xf>
    <xf numFmtId="0" fontId="29" fillId="14" borderId="2" xfId="0" applyFont="1" applyFill="1" applyBorder="1" applyAlignment="1">
      <alignment horizontal="left" vertical="center"/>
    </xf>
    <xf numFmtId="0" fontId="29" fillId="14" borderId="3" xfId="0" applyFont="1" applyFill="1" applyBorder="1" applyAlignment="1">
      <alignment horizontal="left" vertical="center"/>
    </xf>
    <xf numFmtId="0" fontId="21" fillId="13" borderId="0" xfId="0" applyFont="1" applyFill="1" applyAlignment="1">
      <alignment horizontal="left" vertical="top" wrapText="1"/>
    </xf>
    <xf numFmtId="0" fontId="18" fillId="2" borderId="1" xfId="0" applyFont="1" applyFill="1" applyBorder="1" applyAlignment="1">
      <alignment horizontal="center"/>
    </xf>
    <xf numFmtId="0" fontId="18" fillId="2" borderId="3" xfId="0" applyFont="1" applyFill="1" applyBorder="1" applyAlignment="1">
      <alignment horizontal="center"/>
    </xf>
    <xf numFmtId="0" fontId="32" fillId="13" borderId="0" xfId="0" applyFont="1" applyFill="1" applyAlignment="1">
      <alignment horizontal="left" vertical="center" wrapText="1"/>
    </xf>
    <xf numFmtId="0" fontId="21" fillId="2" borderId="1" xfId="0" applyFont="1" applyFill="1" applyBorder="1" applyAlignment="1">
      <alignment horizontal="left" vertical="top" wrapText="1"/>
    </xf>
    <xf numFmtId="0" fontId="29" fillId="2" borderId="2" xfId="0" applyFont="1" applyFill="1" applyBorder="1" applyAlignment="1">
      <alignment horizontal="left" vertical="top"/>
    </xf>
    <xf numFmtId="0" fontId="29" fillId="2" borderId="3" xfId="0" applyFont="1" applyFill="1" applyBorder="1" applyAlignment="1">
      <alignment horizontal="left" vertical="top"/>
    </xf>
    <xf numFmtId="1" fontId="0" fillId="11" borderId="55" xfId="0" applyNumberFormat="1" applyFill="1" applyBorder="1" applyAlignment="1">
      <alignment horizontal="center"/>
    </xf>
    <xf numFmtId="0" fontId="0" fillId="11" borderId="15" xfId="0" applyFill="1" applyBorder="1" applyAlignment="1">
      <alignment horizontal="center"/>
    </xf>
    <xf numFmtId="2" fontId="0" fillId="11" borderId="55" xfId="0" applyNumberFormat="1" applyFill="1" applyBorder="1" applyAlignment="1">
      <alignment horizontal="center"/>
    </xf>
    <xf numFmtId="0" fontId="0" fillId="11" borderId="15" xfId="0" applyNumberFormat="1" applyFill="1" applyBorder="1" applyAlignment="1">
      <alignment horizontal="center"/>
    </xf>
    <xf numFmtId="0" fontId="15" fillId="11" borderId="0" xfId="0" applyFont="1" applyFill="1" applyAlignment="1">
      <alignment horizontal="center" vertical="top" textRotation="180"/>
    </xf>
    <xf numFmtId="0" fontId="15" fillId="6" borderId="0" xfId="0" applyFont="1" applyFill="1" applyAlignment="1">
      <alignment horizontal="center" vertical="top" textRotation="180"/>
    </xf>
    <xf numFmtId="0" fontId="15" fillId="4" borderId="0" xfId="0" applyFont="1" applyFill="1" applyAlignment="1">
      <alignment horizontal="center" vertical="top" textRotation="180"/>
    </xf>
    <xf numFmtId="0" fontId="15" fillId="7" borderId="0" xfId="0" applyFont="1" applyFill="1" applyAlignment="1">
      <alignment horizontal="center" vertical="top" textRotation="180"/>
    </xf>
    <xf numFmtId="0" fontId="15" fillId="8" borderId="0" xfId="0" applyFont="1" applyFill="1" applyAlignment="1">
      <alignment horizontal="center" vertical="top" textRotation="180"/>
    </xf>
    <xf numFmtId="0" fontId="15" fillId="12" borderId="0" xfId="0" applyFont="1" applyFill="1" applyAlignment="1">
      <alignment horizontal="center" vertical="top" textRotation="180"/>
    </xf>
  </cellXfs>
  <cellStyles count="6">
    <cellStyle name="20% - Énfasis1" xfId="5" builtinId="30"/>
    <cellStyle name="Énfasis1" xfId="4" builtinId="29"/>
    <cellStyle name="Hipervínculo" xfId="1" builtinId="8"/>
    <cellStyle name="Normal" xfId="0" builtinId="0"/>
    <cellStyle name="Porcentaje" xfId="2" builtinId="5"/>
    <cellStyle name="Título" xfId="3" builtinId="15"/>
  </cellStyles>
  <dxfs count="0"/>
  <tableStyles count="0" defaultTableStyle="TableStyleMedium9" defaultPivotStyle="PivotStyleLight16"/>
  <colors>
    <mruColors>
      <color rgb="FFFFDDDD"/>
      <color rgb="FFFFCCCC"/>
      <color rgb="FFFF9999"/>
      <color rgb="FFFF5B5B"/>
      <color rgb="FFFF0000"/>
      <color rgb="FFFF3505"/>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trlProps/ctrlProp1.xml><?xml version="1.0" encoding="utf-8"?>
<formControlPr xmlns="http://schemas.microsoft.com/office/spreadsheetml/2009/9/main" objectType="Drop" dropStyle="combo" dx="22" fmlaRange="$C$54:$C$55" noThreeD="1" sel="0" val="0"/>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Drop" dropStyle="combo" dx="22" fmlaRange="$C$346:$C$347" noThreeD="1" sel="0" val="0"/>
</file>

<file path=xl/ctrlProps/ctrlProp13.xml><?xml version="1.0" encoding="utf-8"?>
<formControlPr xmlns="http://schemas.microsoft.com/office/spreadsheetml/2009/9/main" objectType="Drop" dropStyle="combo" dx="22" fmlaRange="$C$346:$C$347" noThreeD="1" sel="0" val="0"/>
</file>

<file path=xl/ctrlProps/ctrlProp14.xml><?xml version="1.0" encoding="utf-8"?>
<formControlPr xmlns="http://schemas.microsoft.com/office/spreadsheetml/2009/9/main" objectType="Drop" dropStyle="combo" dx="22" fmlaRange="$C$346:$C$347" noThreeD="1" sel="0" val="0"/>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Drop" dropStyle="combo" dx="22" fmlaRange="$C$54:$C$55" noThreeD="1" sel="0" val="0"/>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fmlaLink="$B$116" lockText="1" noThreeD="1"/>
</file>

<file path=xl/ctrlProps/ctrlProp26.xml><?xml version="1.0" encoding="utf-8"?>
<formControlPr xmlns="http://schemas.microsoft.com/office/spreadsheetml/2009/9/main" objectType="CheckBox" fmlaLink="$B$117" lockText="1" noThreeD="1"/>
</file>

<file path=xl/ctrlProps/ctrlProp27.xml><?xml version="1.0" encoding="utf-8"?>
<formControlPr xmlns="http://schemas.microsoft.com/office/spreadsheetml/2009/9/main" objectType="CheckBox" fmlaLink="$B$118" lockText="1" noThreeD="1"/>
</file>

<file path=xl/ctrlProps/ctrlProp28.xml><?xml version="1.0" encoding="utf-8"?>
<formControlPr xmlns="http://schemas.microsoft.com/office/spreadsheetml/2009/9/main" objectType="CheckBox" fmlaLink="$B$119" lockText="1" noThreeD="1"/>
</file>

<file path=xl/ctrlProps/ctrlProp29.xml><?xml version="1.0" encoding="utf-8"?>
<formControlPr xmlns="http://schemas.microsoft.com/office/spreadsheetml/2009/9/main" objectType="CheckBox" fmlaLink="$B$120"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fmlaLink="$B$121" lockText="1" noThreeD="1"/>
</file>

<file path=xl/ctrlProps/ctrlProp31.xml><?xml version="1.0" encoding="utf-8"?>
<formControlPr xmlns="http://schemas.microsoft.com/office/spreadsheetml/2009/9/main" objectType="CheckBox" fmlaLink="$B$122" lockText="1" noThreeD="1"/>
</file>

<file path=xl/ctrlProps/ctrlProp32.xml><?xml version="1.0" encoding="utf-8"?>
<formControlPr xmlns="http://schemas.microsoft.com/office/spreadsheetml/2009/9/main" objectType="CheckBox" fmlaLink="$B$123" lockText="1" noThreeD="1"/>
</file>

<file path=xl/ctrlProps/ctrlProp33.xml><?xml version="1.0" encoding="utf-8"?>
<formControlPr xmlns="http://schemas.microsoft.com/office/spreadsheetml/2009/9/main" objectType="CheckBox" fmlaLink="$B$124" lockText="1" noThreeD="1"/>
</file>

<file path=xl/ctrlProps/ctrlProp34.xml><?xml version="1.0" encoding="utf-8"?>
<formControlPr xmlns="http://schemas.microsoft.com/office/spreadsheetml/2009/9/main" objectType="CheckBox" fmlaLink="$B$125" lockText="1" noThreeD="1"/>
</file>

<file path=xl/ctrlProps/ctrlProp35.xml><?xml version="1.0" encoding="utf-8"?>
<formControlPr xmlns="http://schemas.microsoft.com/office/spreadsheetml/2009/9/main" objectType="CheckBox" fmlaLink="$B$127" lockText="1" noThreeD="1"/>
</file>

<file path=xl/ctrlProps/ctrlProp36.xml><?xml version="1.0" encoding="utf-8"?>
<formControlPr xmlns="http://schemas.microsoft.com/office/spreadsheetml/2009/9/main" objectType="CheckBox" fmlaLink="$B$128"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Drop" dropStyle="combo" dx="22" fmlaRange="$C$346:$C$347" noThreeD="1" sel="0" val="0"/>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Drop" dropStyle="combo" dx="22" fmlaRange="$B$171:$B$172" noThreeD="1" sel="0" val="0"/>
</file>

<file path=xl/ctrlProps/ctrlProp49.xml><?xml version="1.0" encoding="utf-8"?>
<formControlPr xmlns="http://schemas.microsoft.com/office/spreadsheetml/2009/9/main" objectType="Drop" dropStyle="combo" dx="22" fmlaRange="$B$171:$B$172" noThreeD="1" sel="0" val="0"/>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Drop" dropStyle="combo" dx="22" fmlaRange="$B$171:$B$172" noThreeD="1" sel="0" val="0"/>
</file>

<file path=xl/ctrlProps/ctrlProp51.xml><?xml version="1.0" encoding="utf-8"?>
<formControlPr xmlns="http://schemas.microsoft.com/office/spreadsheetml/2009/9/main" objectType="Drop" dropStyle="combo" dx="22" fmlaRange="$B$171:$B$172" noThreeD="1" sel="0" val="0"/>
</file>

<file path=xl/ctrlProps/ctrlProp52.xml><?xml version="1.0" encoding="utf-8"?>
<formControlPr xmlns="http://schemas.microsoft.com/office/spreadsheetml/2009/9/main" objectType="Drop" dropStyle="combo" dx="22" fmlaRange="$B$171:$B$172" noThreeD="1" sel="0" val="0"/>
</file>

<file path=xl/ctrlProps/ctrlProp53.xml><?xml version="1.0" encoding="utf-8"?>
<formControlPr xmlns="http://schemas.microsoft.com/office/spreadsheetml/2009/9/main" objectType="Radio" firstButton="1"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219075</xdr:colOff>
      <xdr:row>1</xdr:row>
      <xdr:rowOff>238125</xdr:rowOff>
    </xdr:from>
    <xdr:to>
      <xdr:col>5</xdr:col>
      <xdr:colOff>949040</xdr:colOff>
      <xdr:row>1</xdr:row>
      <xdr:rowOff>841211</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19150" y="419100"/>
          <a:ext cx="1844390" cy="603086"/>
        </a:xfrm>
        <a:prstGeom prst="rect">
          <a:avLst/>
        </a:prstGeom>
      </xdr:spPr>
    </xdr:pic>
    <xdr:clientData/>
  </xdr:twoCellAnchor>
  <xdr:twoCellAnchor editAs="oneCell">
    <xdr:from>
      <xdr:col>10</xdr:col>
      <xdr:colOff>428625</xdr:colOff>
      <xdr:row>0</xdr:row>
      <xdr:rowOff>57150</xdr:rowOff>
    </xdr:from>
    <xdr:to>
      <xdr:col>11</xdr:col>
      <xdr:colOff>838200</xdr:colOff>
      <xdr:row>1</xdr:row>
      <xdr:rowOff>964746</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715250" y="57150"/>
          <a:ext cx="1524000" cy="108857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11</xdr:col>
          <xdr:colOff>123825</xdr:colOff>
          <xdr:row>16</xdr:row>
          <xdr:rowOff>28575</xdr:rowOff>
        </xdr:from>
        <xdr:to>
          <xdr:col>11</xdr:col>
          <xdr:colOff>1038225</xdr:colOff>
          <xdr:row>17</xdr:row>
          <xdr:rowOff>9525</xdr:rowOff>
        </xdr:to>
        <xdr:sp macro="" textlink="">
          <xdr:nvSpPr>
            <xdr:cNvPr id="1025" name="Lista desplegable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17</xdr:row>
          <xdr:rowOff>180975</xdr:rowOff>
        </xdr:from>
        <xdr:to>
          <xdr:col>11</xdr:col>
          <xdr:colOff>1038225</xdr:colOff>
          <xdr:row>18</xdr:row>
          <xdr:rowOff>161925</xdr:rowOff>
        </xdr:to>
        <xdr:sp macro="" textlink="">
          <xdr:nvSpPr>
            <xdr:cNvPr id="1026" name="Lista desplegable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85725</xdr:colOff>
          <xdr:row>5</xdr:row>
          <xdr:rowOff>390525</xdr:rowOff>
        </xdr:from>
        <xdr:to>
          <xdr:col>3</xdr:col>
          <xdr:colOff>390525</xdr:colOff>
          <xdr:row>7</xdr:row>
          <xdr:rowOff>38100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2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7</xdr:row>
          <xdr:rowOff>0</xdr:rowOff>
        </xdr:from>
        <xdr:to>
          <xdr:col>3</xdr:col>
          <xdr:colOff>390525</xdr:colOff>
          <xdr:row>8</xdr:row>
          <xdr:rowOff>38100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2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8</xdr:row>
          <xdr:rowOff>0</xdr:rowOff>
        </xdr:from>
        <xdr:to>
          <xdr:col>3</xdr:col>
          <xdr:colOff>390525</xdr:colOff>
          <xdr:row>9</xdr:row>
          <xdr:rowOff>38100</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2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8</xdr:row>
          <xdr:rowOff>180975</xdr:rowOff>
        </xdr:from>
        <xdr:to>
          <xdr:col>3</xdr:col>
          <xdr:colOff>390525</xdr:colOff>
          <xdr:row>10</xdr:row>
          <xdr:rowOff>38100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2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9</xdr:row>
          <xdr:rowOff>171450</xdr:rowOff>
        </xdr:from>
        <xdr:to>
          <xdr:col>3</xdr:col>
          <xdr:colOff>390525</xdr:colOff>
          <xdr:row>11</xdr:row>
          <xdr:rowOff>28575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2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44</xdr:row>
          <xdr:rowOff>19050</xdr:rowOff>
        </xdr:from>
        <xdr:to>
          <xdr:col>3</xdr:col>
          <xdr:colOff>428625</xdr:colOff>
          <xdr:row>45</xdr:row>
          <xdr:rowOff>57150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2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45</xdr:row>
          <xdr:rowOff>28575</xdr:rowOff>
        </xdr:from>
        <xdr:to>
          <xdr:col>3</xdr:col>
          <xdr:colOff>428625</xdr:colOff>
          <xdr:row>46</xdr:row>
          <xdr:rowOff>66675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2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46</xdr:row>
          <xdr:rowOff>28575</xdr:rowOff>
        </xdr:from>
        <xdr:to>
          <xdr:col>3</xdr:col>
          <xdr:colOff>428625</xdr:colOff>
          <xdr:row>47</xdr:row>
          <xdr:rowOff>66675</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2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47</xdr:row>
          <xdr:rowOff>19050</xdr:rowOff>
        </xdr:from>
        <xdr:to>
          <xdr:col>3</xdr:col>
          <xdr:colOff>428625</xdr:colOff>
          <xdr:row>48</xdr:row>
          <xdr:rowOff>57150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2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3000375</xdr:colOff>
          <xdr:row>70</xdr:row>
          <xdr:rowOff>76200</xdr:rowOff>
        </xdr:from>
        <xdr:to>
          <xdr:col>2</xdr:col>
          <xdr:colOff>3819525</xdr:colOff>
          <xdr:row>71</xdr:row>
          <xdr:rowOff>85725</xdr:rowOff>
        </xdr:to>
        <xdr:sp macro="" textlink="">
          <xdr:nvSpPr>
            <xdr:cNvPr id="15370" name="Drop Down 10" hidden="1">
              <a:extLst>
                <a:ext uri="{63B3BB69-23CF-44E3-9099-C40C66FF867C}">
                  <a14:compatExt spid="_x0000_s15370"/>
                </a:ext>
                <a:ext uri="{FF2B5EF4-FFF2-40B4-BE49-F238E27FC236}">
                  <a16:creationId xmlns:a16="http://schemas.microsoft.com/office/drawing/2014/main" id="{00000000-0008-0000-0200-00000A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75</xdr:row>
          <xdr:rowOff>123825</xdr:rowOff>
        </xdr:from>
        <xdr:to>
          <xdr:col>4</xdr:col>
          <xdr:colOff>133350</xdr:colOff>
          <xdr:row>76</xdr:row>
          <xdr:rowOff>142875</xdr:rowOff>
        </xdr:to>
        <xdr:sp macro="" textlink="">
          <xdr:nvSpPr>
            <xdr:cNvPr id="15371" name="Drop Down 11" hidden="1">
              <a:extLst>
                <a:ext uri="{63B3BB69-23CF-44E3-9099-C40C66FF867C}">
                  <a14:compatExt spid="_x0000_s15371"/>
                </a:ext>
                <a:ext uri="{FF2B5EF4-FFF2-40B4-BE49-F238E27FC236}">
                  <a16:creationId xmlns:a16="http://schemas.microsoft.com/office/drawing/2014/main" id="{00000000-0008-0000-0200-00000B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2495550</xdr:colOff>
          <xdr:row>87</xdr:row>
          <xdr:rowOff>85725</xdr:rowOff>
        </xdr:from>
        <xdr:to>
          <xdr:col>2</xdr:col>
          <xdr:colOff>3314700</xdr:colOff>
          <xdr:row>88</xdr:row>
          <xdr:rowOff>95250</xdr:rowOff>
        </xdr:to>
        <xdr:sp macro="" textlink="">
          <xdr:nvSpPr>
            <xdr:cNvPr id="15373" name="Drop Down 13" hidden="1">
              <a:extLst>
                <a:ext uri="{63B3BB69-23CF-44E3-9099-C40C66FF867C}">
                  <a14:compatExt spid="_x0000_s15373"/>
                </a:ext>
                <a:ext uri="{FF2B5EF4-FFF2-40B4-BE49-F238E27FC236}">
                  <a16:creationId xmlns:a16="http://schemas.microsoft.com/office/drawing/2014/main" id="{00000000-0008-0000-0200-00000D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116</xdr:row>
          <xdr:rowOff>19050</xdr:rowOff>
        </xdr:from>
        <xdr:to>
          <xdr:col>3</xdr:col>
          <xdr:colOff>428625</xdr:colOff>
          <xdr:row>117</xdr:row>
          <xdr:rowOff>66675</xdr:rowOff>
        </xdr:to>
        <xdr:sp macro="" textlink="">
          <xdr:nvSpPr>
            <xdr:cNvPr id="15374" name="Check Box 21" hidden="1">
              <a:extLst>
                <a:ext uri="{63B3BB69-23CF-44E3-9099-C40C66FF867C}">
                  <a14:compatExt spid="_x0000_s15374"/>
                </a:ext>
                <a:ext uri="{FF2B5EF4-FFF2-40B4-BE49-F238E27FC236}">
                  <a16:creationId xmlns:a16="http://schemas.microsoft.com/office/drawing/2014/main" id="{00000000-0008-0000-02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117</xdr:row>
          <xdr:rowOff>28575</xdr:rowOff>
        </xdr:from>
        <xdr:to>
          <xdr:col>3</xdr:col>
          <xdr:colOff>428625</xdr:colOff>
          <xdr:row>118</xdr:row>
          <xdr:rowOff>76200</xdr:rowOff>
        </xdr:to>
        <xdr:sp macro="" textlink="">
          <xdr:nvSpPr>
            <xdr:cNvPr id="15375" name="Check Box 22" hidden="1">
              <a:extLst>
                <a:ext uri="{63B3BB69-23CF-44E3-9099-C40C66FF867C}">
                  <a14:compatExt spid="_x0000_s15375"/>
                </a:ext>
                <a:ext uri="{FF2B5EF4-FFF2-40B4-BE49-F238E27FC236}">
                  <a16:creationId xmlns:a16="http://schemas.microsoft.com/office/drawing/2014/main" id="{00000000-0008-0000-02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118</xdr:row>
          <xdr:rowOff>28575</xdr:rowOff>
        </xdr:from>
        <xdr:to>
          <xdr:col>3</xdr:col>
          <xdr:colOff>428625</xdr:colOff>
          <xdr:row>119</xdr:row>
          <xdr:rowOff>76200</xdr:rowOff>
        </xdr:to>
        <xdr:sp macro="" textlink="">
          <xdr:nvSpPr>
            <xdr:cNvPr id="15376" name="Check Box 23" hidden="1">
              <a:extLst>
                <a:ext uri="{63B3BB69-23CF-44E3-9099-C40C66FF867C}">
                  <a14:compatExt spid="_x0000_s15376"/>
                </a:ext>
                <a:ext uri="{FF2B5EF4-FFF2-40B4-BE49-F238E27FC236}">
                  <a16:creationId xmlns:a16="http://schemas.microsoft.com/office/drawing/2014/main" id="{00000000-0008-0000-02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119</xdr:row>
          <xdr:rowOff>0</xdr:rowOff>
        </xdr:from>
        <xdr:to>
          <xdr:col>3</xdr:col>
          <xdr:colOff>428625</xdr:colOff>
          <xdr:row>120</xdr:row>
          <xdr:rowOff>47625</xdr:rowOff>
        </xdr:to>
        <xdr:sp macro="" textlink="">
          <xdr:nvSpPr>
            <xdr:cNvPr id="15377" name="Check Box 24" hidden="1">
              <a:extLst>
                <a:ext uri="{63B3BB69-23CF-44E3-9099-C40C66FF867C}">
                  <a14:compatExt spid="_x0000_s15377"/>
                </a:ext>
                <a:ext uri="{FF2B5EF4-FFF2-40B4-BE49-F238E27FC236}">
                  <a16:creationId xmlns:a16="http://schemas.microsoft.com/office/drawing/2014/main" id="{00000000-0008-0000-02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119</xdr:row>
          <xdr:rowOff>171450</xdr:rowOff>
        </xdr:from>
        <xdr:to>
          <xdr:col>3</xdr:col>
          <xdr:colOff>428625</xdr:colOff>
          <xdr:row>121</xdr:row>
          <xdr:rowOff>28575</xdr:rowOff>
        </xdr:to>
        <xdr:sp macro="" textlink="">
          <xdr:nvSpPr>
            <xdr:cNvPr id="15378" name="Check Box 29" hidden="1">
              <a:extLst>
                <a:ext uri="{63B3BB69-23CF-44E3-9099-C40C66FF867C}">
                  <a14:compatExt spid="_x0000_s15378"/>
                </a:ext>
                <a:ext uri="{FF2B5EF4-FFF2-40B4-BE49-F238E27FC236}">
                  <a16:creationId xmlns:a16="http://schemas.microsoft.com/office/drawing/2014/main" id="{00000000-0008-0000-02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121</xdr:row>
          <xdr:rowOff>0</xdr:rowOff>
        </xdr:from>
        <xdr:to>
          <xdr:col>3</xdr:col>
          <xdr:colOff>428625</xdr:colOff>
          <xdr:row>122</xdr:row>
          <xdr:rowOff>38100</xdr:rowOff>
        </xdr:to>
        <xdr:sp macro="" textlink="">
          <xdr:nvSpPr>
            <xdr:cNvPr id="15379" name="Check Box 30" hidden="1">
              <a:extLst>
                <a:ext uri="{63B3BB69-23CF-44E3-9099-C40C66FF867C}">
                  <a14:compatExt spid="_x0000_s15379"/>
                </a:ext>
                <a:ext uri="{FF2B5EF4-FFF2-40B4-BE49-F238E27FC236}">
                  <a16:creationId xmlns:a16="http://schemas.microsoft.com/office/drawing/2014/main" id="{00000000-0008-0000-02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124</xdr:row>
          <xdr:rowOff>161925</xdr:rowOff>
        </xdr:from>
        <xdr:to>
          <xdr:col>3</xdr:col>
          <xdr:colOff>428625</xdr:colOff>
          <xdr:row>126</xdr:row>
          <xdr:rowOff>19050</xdr:rowOff>
        </xdr:to>
        <xdr:sp macro="" textlink="">
          <xdr:nvSpPr>
            <xdr:cNvPr id="15380" name="Check Box 31" hidden="1">
              <a:extLst>
                <a:ext uri="{63B3BB69-23CF-44E3-9099-C40C66FF867C}">
                  <a14:compatExt spid="_x0000_s15380"/>
                </a:ext>
                <a:ext uri="{FF2B5EF4-FFF2-40B4-BE49-F238E27FC236}">
                  <a16:creationId xmlns:a16="http://schemas.microsoft.com/office/drawing/2014/main" id="{00000000-0008-0000-02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121</xdr:row>
          <xdr:rowOff>171450</xdr:rowOff>
        </xdr:from>
        <xdr:to>
          <xdr:col>3</xdr:col>
          <xdr:colOff>428625</xdr:colOff>
          <xdr:row>123</xdr:row>
          <xdr:rowOff>28575</xdr:rowOff>
        </xdr:to>
        <xdr:sp macro="" textlink="">
          <xdr:nvSpPr>
            <xdr:cNvPr id="15381" name="Check Box 32" hidden="1">
              <a:extLst>
                <a:ext uri="{63B3BB69-23CF-44E3-9099-C40C66FF867C}">
                  <a14:compatExt spid="_x0000_s15381"/>
                </a:ext>
                <a:ext uri="{FF2B5EF4-FFF2-40B4-BE49-F238E27FC236}">
                  <a16:creationId xmlns:a16="http://schemas.microsoft.com/office/drawing/2014/main" id="{00000000-0008-0000-02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122</xdr:row>
          <xdr:rowOff>171450</xdr:rowOff>
        </xdr:from>
        <xdr:to>
          <xdr:col>3</xdr:col>
          <xdr:colOff>428625</xdr:colOff>
          <xdr:row>124</xdr:row>
          <xdr:rowOff>28575</xdr:rowOff>
        </xdr:to>
        <xdr:sp macro="" textlink="">
          <xdr:nvSpPr>
            <xdr:cNvPr id="15382" name="Check Box 33" hidden="1">
              <a:extLst>
                <a:ext uri="{63B3BB69-23CF-44E3-9099-C40C66FF867C}">
                  <a14:compatExt spid="_x0000_s15382"/>
                </a:ext>
                <a:ext uri="{FF2B5EF4-FFF2-40B4-BE49-F238E27FC236}">
                  <a16:creationId xmlns:a16="http://schemas.microsoft.com/office/drawing/2014/main" id="{00000000-0008-0000-02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123</xdr:row>
          <xdr:rowOff>161925</xdr:rowOff>
        </xdr:from>
        <xdr:to>
          <xdr:col>3</xdr:col>
          <xdr:colOff>428625</xdr:colOff>
          <xdr:row>125</xdr:row>
          <xdr:rowOff>19050</xdr:rowOff>
        </xdr:to>
        <xdr:sp macro="" textlink="">
          <xdr:nvSpPr>
            <xdr:cNvPr id="15383" name="Check Box 34" hidden="1">
              <a:extLst>
                <a:ext uri="{63B3BB69-23CF-44E3-9099-C40C66FF867C}">
                  <a14:compatExt spid="_x0000_s15383"/>
                </a:ext>
                <a:ext uri="{FF2B5EF4-FFF2-40B4-BE49-F238E27FC236}">
                  <a16:creationId xmlns:a16="http://schemas.microsoft.com/office/drawing/2014/main" id="{00000000-0008-0000-02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24</xdr:row>
          <xdr:rowOff>171450</xdr:rowOff>
        </xdr:from>
        <xdr:to>
          <xdr:col>2</xdr:col>
          <xdr:colOff>1133475</xdr:colOff>
          <xdr:row>26</xdr:row>
          <xdr:rowOff>28575</xdr:rowOff>
        </xdr:to>
        <xdr:sp macro="" textlink="">
          <xdr:nvSpPr>
            <xdr:cNvPr id="15384" name="Check Box 45" hidden="1">
              <a:extLst>
                <a:ext uri="{63B3BB69-23CF-44E3-9099-C40C66FF867C}">
                  <a14:compatExt spid="_x0000_s15384"/>
                </a:ext>
                <a:ext uri="{FF2B5EF4-FFF2-40B4-BE49-F238E27FC236}">
                  <a16:creationId xmlns:a16="http://schemas.microsoft.com/office/drawing/2014/main" id="{00000000-0008-0000-02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171450</xdr:rowOff>
        </xdr:from>
        <xdr:to>
          <xdr:col>2</xdr:col>
          <xdr:colOff>1133475</xdr:colOff>
          <xdr:row>27</xdr:row>
          <xdr:rowOff>28575</xdr:rowOff>
        </xdr:to>
        <xdr:sp macro="" textlink="">
          <xdr:nvSpPr>
            <xdr:cNvPr id="15385" name="Check Box 46" hidden="1">
              <a:extLst>
                <a:ext uri="{63B3BB69-23CF-44E3-9099-C40C66FF867C}">
                  <a14:compatExt spid="_x0000_s15385"/>
                </a:ext>
                <a:ext uri="{FF2B5EF4-FFF2-40B4-BE49-F238E27FC236}">
                  <a16:creationId xmlns:a16="http://schemas.microsoft.com/office/drawing/2014/main" id="{00000000-0008-0000-02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171450</xdr:rowOff>
        </xdr:from>
        <xdr:to>
          <xdr:col>2</xdr:col>
          <xdr:colOff>1133475</xdr:colOff>
          <xdr:row>28</xdr:row>
          <xdr:rowOff>28575</xdr:rowOff>
        </xdr:to>
        <xdr:sp macro="" textlink="">
          <xdr:nvSpPr>
            <xdr:cNvPr id="15386" name="Check Box 47" hidden="1">
              <a:extLst>
                <a:ext uri="{63B3BB69-23CF-44E3-9099-C40C66FF867C}">
                  <a14:compatExt spid="_x0000_s15386"/>
                </a:ext>
                <a:ext uri="{FF2B5EF4-FFF2-40B4-BE49-F238E27FC236}">
                  <a16:creationId xmlns:a16="http://schemas.microsoft.com/office/drawing/2014/main" id="{00000000-0008-0000-0200-00001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27</xdr:row>
          <xdr:rowOff>171450</xdr:rowOff>
        </xdr:from>
        <xdr:to>
          <xdr:col>2</xdr:col>
          <xdr:colOff>1133475</xdr:colOff>
          <xdr:row>29</xdr:row>
          <xdr:rowOff>28575</xdr:rowOff>
        </xdr:to>
        <xdr:sp macro="" textlink="">
          <xdr:nvSpPr>
            <xdr:cNvPr id="15387" name="Check Box 48" hidden="1">
              <a:extLst>
                <a:ext uri="{63B3BB69-23CF-44E3-9099-C40C66FF867C}">
                  <a14:compatExt spid="_x0000_s15387"/>
                </a:ext>
                <a:ext uri="{FF2B5EF4-FFF2-40B4-BE49-F238E27FC236}">
                  <a16:creationId xmlns:a16="http://schemas.microsoft.com/office/drawing/2014/main" id="{00000000-0008-0000-0200-00001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171450</xdr:rowOff>
        </xdr:from>
        <xdr:to>
          <xdr:col>2</xdr:col>
          <xdr:colOff>1133475</xdr:colOff>
          <xdr:row>30</xdr:row>
          <xdr:rowOff>28575</xdr:rowOff>
        </xdr:to>
        <xdr:sp macro="" textlink="">
          <xdr:nvSpPr>
            <xdr:cNvPr id="15388" name="Check Box 49" hidden="1">
              <a:extLst>
                <a:ext uri="{63B3BB69-23CF-44E3-9099-C40C66FF867C}">
                  <a14:compatExt spid="_x0000_s15388"/>
                </a:ext>
                <a:ext uri="{FF2B5EF4-FFF2-40B4-BE49-F238E27FC236}">
                  <a16:creationId xmlns:a16="http://schemas.microsoft.com/office/drawing/2014/main" id="{00000000-0008-0000-0200-00001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29</xdr:row>
          <xdr:rowOff>180975</xdr:rowOff>
        </xdr:from>
        <xdr:to>
          <xdr:col>2</xdr:col>
          <xdr:colOff>1133475</xdr:colOff>
          <xdr:row>31</xdr:row>
          <xdr:rowOff>38100</xdr:rowOff>
        </xdr:to>
        <xdr:sp macro="" textlink="">
          <xdr:nvSpPr>
            <xdr:cNvPr id="15389" name="Check Box 50" hidden="1">
              <a:extLst>
                <a:ext uri="{63B3BB69-23CF-44E3-9099-C40C66FF867C}">
                  <a14:compatExt spid="_x0000_s15389"/>
                </a:ext>
                <a:ext uri="{FF2B5EF4-FFF2-40B4-BE49-F238E27FC236}">
                  <a16:creationId xmlns:a16="http://schemas.microsoft.com/office/drawing/2014/main" id="{00000000-0008-0000-0200-00001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30</xdr:row>
          <xdr:rowOff>180975</xdr:rowOff>
        </xdr:from>
        <xdr:to>
          <xdr:col>2</xdr:col>
          <xdr:colOff>1143000</xdr:colOff>
          <xdr:row>32</xdr:row>
          <xdr:rowOff>38100</xdr:rowOff>
        </xdr:to>
        <xdr:sp macro="" textlink="">
          <xdr:nvSpPr>
            <xdr:cNvPr id="15390" name="Check Box 51" hidden="1">
              <a:extLst>
                <a:ext uri="{63B3BB69-23CF-44E3-9099-C40C66FF867C}">
                  <a14:compatExt spid="_x0000_s15390"/>
                </a:ext>
                <a:ext uri="{FF2B5EF4-FFF2-40B4-BE49-F238E27FC236}">
                  <a16:creationId xmlns:a16="http://schemas.microsoft.com/office/drawing/2014/main" id="{00000000-0008-0000-0200-00001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31</xdr:row>
          <xdr:rowOff>180975</xdr:rowOff>
        </xdr:from>
        <xdr:to>
          <xdr:col>2</xdr:col>
          <xdr:colOff>1133475</xdr:colOff>
          <xdr:row>33</xdr:row>
          <xdr:rowOff>38100</xdr:rowOff>
        </xdr:to>
        <xdr:sp macro="" textlink="">
          <xdr:nvSpPr>
            <xdr:cNvPr id="15391" name="Check Box 52" hidden="1">
              <a:extLst>
                <a:ext uri="{63B3BB69-23CF-44E3-9099-C40C66FF867C}">
                  <a14:compatExt spid="_x0000_s15391"/>
                </a:ext>
                <a:ext uri="{FF2B5EF4-FFF2-40B4-BE49-F238E27FC236}">
                  <a16:creationId xmlns:a16="http://schemas.microsoft.com/office/drawing/2014/main" id="{00000000-0008-0000-02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180975</xdr:rowOff>
        </xdr:from>
        <xdr:to>
          <xdr:col>2</xdr:col>
          <xdr:colOff>1133475</xdr:colOff>
          <xdr:row>34</xdr:row>
          <xdr:rowOff>38100</xdr:rowOff>
        </xdr:to>
        <xdr:sp macro="" textlink="">
          <xdr:nvSpPr>
            <xdr:cNvPr id="15392" name="Check Box 53" hidden="1">
              <a:extLst>
                <a:ext uri="{63B3BB69-23CF-44E3-9099-C40C66FF867C}">
                  <a14:compatExt spid="_x0000_s15392"/>
                </a:ext>
                <a:ext uri="{FF2B5EF4-FFF2-40B4-BE49-F238E27FC236}">
                  <a16:creationId xmlns:a16="http://schemas.microsoft.com/office/drawing/2014/main" id="{00000000-0008-0000-02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33</xdr:row>
          <xdr:rowOff>180975</xdr:rowOff>
        </xdr:from>
        <xdr:to>
          <xdr:col>2</xdr:col>
          <xdr:colOff>1133475</xdr:colOff>
          <xdr:row>35</xdr:row>
          <xdr:rowOff>47625</xdr:rowOff>
        </xdr:to>
        <xdr:sp macro="" textlink="">
          <xdr:nvSpPr>
            <xdr:cNvPr id="15393" name="Check Box 54" hidden="1">
              <a:extLst>
                <a:ext uri="{63B3BB69-23CF-44E3-9099-C40C66FF867C}">
                  <a14:compatExt spid="_x0000_s15393"/>
                </a:ext>
                <a:ext uri="{FF2B5EF4-FFF2-40B4-BE49-F238E27FC236}">
                  <a16:creationId xmlns:a16="http://schemas.microsoft.com/office/drawing/2014/main" id="{00000000-0008-0000-02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180975</xdr:rowOff>
        </xdr:from>
        <xdr:to>
          <xdr:col>2</xdr:col>
          <xdr:colOff>1133475</xdr:colOff>
          <xdr:row>36</xdr:row>
          <xdr:rowOff>47625</xdr:rowOff>
        </xdr:to>
        <xdr:sp macro="" textlink="">
          <xdr:nvSpPr>
            <xdr:cNvPr id="15394" name="Check Box 55" hidden="1">
              <a:extLst>
                <a:ext uri="{63B3BB69-23CF-44E3-9099-C40C66FF867C}">
                  <a14:compatExt spid="_x0000_s15394"/>
                </a:ext>
                <a:ext uri="{FF2B5EF4-FFF2-40B4-BE49-F238E27FC236}">
                  <a16:creationId xmlns:a16="http://schemas.microsoft.com/office/drawing/2014/main" id="{00000000-0008-0000-0200-00002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180975</xdr:rowOff>
        </xdr:from>
        <xdr:to>
          <xdr:col>2</xdr:col>
          <xdr:colOff>1133475</xdr:colOff>
          <xdr:row>37</xdr:row>
          <xdr:rowOff>38100</xdr:rowOff>
        </xdr:to>
        <xdr:sp macro="" textlink="">
          <xdr:nvSpPr>
            <xdr:cNvPr id="15395" name="Check Box 56" hidden="1">
              <a:extLst>
                <a:ext uri="{63B3BB69-23CF-44E3-9099-C40C66FF867C}">
                  <a14:compatExt spid="_x0000_s15395"/>
                </a:ext>
                <a:ext uri="{FF2B5EF4-FFF2-40B4-BE49-F238E27FC236}">
                  <a16:creationId xmlns:a16="http://schemas.microsoft.com/office/drawing/2014/main" id="{00000000-0008-0000-0200-00002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419100</xdr:rowOff>
        </xdr:from>
        <xdr:to>
          <xdr:col>2</xdr:col>
          <xdr:colOff>304800</xdr:colOff>
          <xdr:row>25</xdr:row>
          <xdr:rowOff>19050</xdr:rowOff>
        </xdr:to>
        <xdr:sp macro="" textlink="">
          <xdr:nvSpPr>
            <xdr:cNvPr id="15397" name="Check Box 37" hidden="1">
              <a:extLst>
                <a:ext uri="{63B3BB69-23CF-44E3-9099-C40C66FF867C}">
                  <a14:compatExt spid="_x0000_s15397"/>
                </a:ext>
                <a:ext uri="{FF2B5EF4-FFF2-40B4-BE49-F238E27FC236}">
                  <a16:creationId xmlns:a16="http://schemas.microsoft.com/office/drawing/2014/main" id="{00000000-0008-0000-0200-00002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21</xdr:row>
          <xdr:rowOff>180975</xdr:rowOff>
        </xdr:from>
        <xdr:to>
          <xdr:col>2</xdr:col>
          <xdr:colOff>304800</xdr:colOff>
          <xdr:row>23</xdr:row>
          <xdr:rowOff>47625</xdr:rowOff>
        </xdr:to>
        <xdr:sp macro="" textlink="">
          <xdr:nvSpPr>
            <xdr:cNvPr id="15399" name="Check Box 39" hidden="1">
              <a:extLst>
                <a:ext uri="{63B3BB69-23CF-44E3-9099-C40C66FF867C}">
                  <a14:compatExt spid="_x0000_s15399"/>
                </a:ext>
                <a:ext uri="{FF2B5EF4-FFF2-40B4-BE49-F238E27FC236}">
                  <a16:creationId xmlns:a16="http://schemas.microsoft.com/office/drawing/2014/main" id="{00000000-0008-0000-0200-00002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21</xdr:row>
          <xdr:rowOff>180975</xdr:rowOff>
        </xdr:from>
        <xdr:to>
          <xdr:col>6</xdr:col>
          <xdr:colOff>828675</xdr:colOff>
          <xdr:row>23</xdr:row>
          <xdr:rowOff>19050</xdr:rowOff>
        </xdr:to>
        <xdr:sp macro="" textlink="">
          <xdr:nvSpPr>
            <xdr:cNvPr id="15400" name="Check Box 40" hidden="1">
              <a:extLst>
                <a:ext uri="{63B3BB69-23CF-44E3-9099-C40C66FF867C}">
                  <a14:compatExt spid="_x0000_s15400"/>
                </a:ext>
                <a:ext uri="{FF2B5EF4-FFF2-40B4-BE49-F238E27FC236}">
                  <a16:creationId xmlns:a16="http://schemas.microsoft.com/office/drawing/2014/main" id="{00000000-0008-0000-0200-00002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0</xdr:rowOff>
        </xdr:from>
        <xdr:to>
          <xdr:col>6</xdr:col>
          <xdr:colOff>828675</xdr:colOff>
          <xdr:row>25</xdr:row>
          <xdr:rowOff>38100</xdr:rowOff>
        </xdr:to>
        <xdr:sp macro="" textlink="">
          <xdr:nvSpPr>
            <xdr:cNvPr id="15402" name="Check Box 42" hidden="1">
              <a:extLst>
                <a:ext uri="{63B3BB69-23CF-44E3-9099-C40C66FF867C}">
                  <a14:compatExt spid="_x0000_s15402"/>
                </a:ext>
                <a:ext uri="{FF2B5EF4-FFF2-40B4-BE49-F238E27FC236}">
                  <a16:creationId xmlns:a16="http://schemas.microsoft.com/office/drawing/2014/main" id="{00000000-0008-0000-0200-00002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24</xdr:row>
          <xdr:rowOff>171450</xdr:rowOff>
        </xdr:from>
        <xdr:to>
          <xdr:col>6</xdr:col>
          <xdr:colOff>828675</xdr:colOff>
          <xdr:row>26</xdr:row>
          <xdr:rowOff>28575</xdr:rowOff>
        </xdr:to>
        <xdr:sp macro="" textlink="">
          <xdr:nvSpPr>
            <xdr:cNvPr id="15403" name="Check Box 43" hidden="1">
              <a:extLst>
                <a:ext uri="{63B3BB69-23CF-44E3-9099-C40C66FF867C}">
                  <a14:compatExt spid="_x0000_s15403"/>
                </a:ext>
                <a:ext uri="{FF2B5EF4-FFF2-40B4-BE49-F238E27FC236}">
                  <a16:creationId xmlns:a16="http://schemas.microsoft.com/office/drawing/2014/main" id="{00000000-0008-0000-0200-00002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25</xdr:row>
          <xdr:rowOff>152400</xdr:rowOff>
        </xdr:from>
        <xdr:to>
          <xdr:col>6</xdr:col>
          <xdr:colOff>828675</xdr:colOff>
          <xdr:row>27</xdr:row>
          <xdr:rowOff>9525</xdr:rowOff>
        </xdr:to>
        <xdr:sp macro="" textlink="">
          <xdr:nvSpPr>
            <xdr:cNvPr id="15404" name="Check Box 44" hidden="1">
              <a:extLst>
                <a:ext uri="{63B3BB69-23CF-44E3-9099-C40C66FF867C}">
                  <a14:compatExt spid="_x0000_s15404"/>
                </a:ext>
                <a:ext uri="{FF2B5EF4-FFF2-40B4-BE49-F238E27FC236}">
                  <a16:creationId xmlns:a16="http://schemas.microsoft.com/office/drawing/2014/main" id="{00000000-0008-0000-0200-00002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26</xdr:row>
          <xdr:rowOff>152400</xdr:rowOff>
        </xdr:from>
        <xdr:to>
          <xdr:col>6</xdr:col>
          <xdr:colOff>828675</xdr:colOff>
          <xdr:row>28</xdr:row>
          <xdr:rowOff>9525</xdr:rowOff>
        </xdr:to>
        <xdr:sp macro="" textlink="">
          <xdr:nvSpPr>
            <xdr:cNvPr id="15405" name="Check Box 45" hidden="1">
              <a:extLst>
                <a:ext uri="{63B3BB69-23CF-44E3-9099-C40C66FF867C}">
                  <a14:compatExt spid="_x0000_s15405"/>
                </a:ext>
                <a:ext uri="{FF2B5EF4-FFF2-40B4-BE49-F238E27FC236}">
                  <a16:creationId xmlns:a16="http://schemas.microsoft.com/office/drawing/2014/main" id="{00000000-0008-0000-0200-00002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85725</xdr:rowOff>
        </xdr:from>
        <xdr:to>
          <xdr:col>2</xdr:col>
          <xdr:colOff>304800</xdr:colOff>
          <xdr:row>24</xdr:row>
          <xdr:rowOff>0</xdr:rowOff>
        </xdr:to>
        <xdr:sp macro="" textlink="">
          <xdr:nvSpPr>
            <xdr:cNvPr id="15407" name="Casilla 47" hidden="1">
              <a:extLst>
                <a:ext uri="{63B3BB69-23CF-44E3-9099-C40C66FF867C}">
                  <a14:compatExt spid="_x0000_s15407"/>
                </a:ext>
                <a:ext uri="{FF2B5EF4-FFF2-40B4-BE49-F238E27FC236}">
                  <a16:creationId xmlns:a16="http://schemas.microsoft.com/office/drawing/2014/main" id="{00000000-0008-0000-0200-00002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523875</xdr:colOff>
          <xdr:row>23</xdr:row>
          <xdr:rowOff>104775</xdr:rowOff>
        </xdr:from>
        <xdr:to>
          <xdr:col>6</xdr:col>
          <xdr:colOff>828675</xdr:colOff>
          <xdr:row>24</xdr:row>
          <xdr:rowOff>0</xdr:rowOff>
        </xdr:to>
        <xdr:sp macro="" textlink="">
          <xdr:nvSpPr>
            <xdr:cNvPr id="15409" name="Casilla 49" hidden="1">
              <a:extLst>
                <a:ext uri="{63B3BB69-23CF-44E3-9099-C40C66FF867C}">
                  <a14:compatExt spid="_x0000_s15409"/>
                </a:ext>
                <a:ext uri="{FF2B5EF4-FFF2-40B4-BE49-F238E27FC236}">
                  <a16:creationId xmlns:a16="http://schemas.microsoft.com/office/drawing/2014/main" id="{00000000-0008-0000-0200-00003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3771900</xdr:colOff>
          <xdr:row>15</xdr:row>
          <xdr:rowOff>19050</xdr:rowOff>
        </xdr:from>
        <xdr:to>
          <xdr:col>4</xdr:col>
          <xdr:colOff>57150</xdr:colOff>
          <xdr:row>16</xdr:row>
          <xdr:rowOff>38100</xdr:rowOff>
        </xdr:to>
        <xdr:sp macro="" textlink="">
          <xdr:nvSpPr>
            <xdr:cNvPr id="15411" name="Lista desplegable 51" hidden="1">
              <a:extLst>
                <a:ext uri="{63B3BB69-23CF-44E3-9099-C40C66FF867C}">
                  <a14:compatExt spid="_x0000_s15411"/>
                </a:ext>
                <a:ext uri="{FF2B5EF4-FFF2-40B4-BE49-F238E27FC236}">
                  <a16:creationId xmlns:a16="http://schemas.microsoft.com/office/drawing/2014/main" id="{00000000-0008-0000-0200-00003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125</xdr:row>
          <xdr:rowOff>171450</xdr:rowOff>
        </xdr:from>
        <xdr:to>
          <xdr:col>3</xdr:col>
          <xdr:colOff>428625</xdr:colOff>
          <xdr:row>127</xdr:row>
          <xdr:rowOff>28575</xdr:rowOff>
        </xdr:to>
        <xdr:sp macro="" textlink="">
          <xdr:nvSpPr>
            <xdr:cNvPr id="15412" name="Check Box 31" hidden="1">
              <a:extLst>
                <a:ext uri="{63B3BB69-23CF-44E3-9099-C40C66FF867C}">
                  <a14:compatExt spid="_x0000_s15412"/>
                </a:ext>
                <a:ext uri="{FF2B5EF4-FFF2-40B4-BE49-F238E27FC236}">
                  <a16:creationId xmlns:a16="http://schemas.microsoft.com/office/drawing/2014/main" id="{00000000-0008-0000-0200-00003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1200150</xdr:colOff>
          <xdr:row>51</xdr:row>
          <xdr:rowOff>0</xdr:rowOff>
        </xdr:from>
        <xdr:to>
          <xdr:col>1</xdr:col>
          <xdr:colOff>2209800</xdr:colOff>
          <xdr:row>52</xdr:row>
          <xdr:rowOff>0</xdr:rowOff>
        </xdr:to>
        <xdr:sp macro="" textlink="">
          <xdr:nvSpPr>
            <xdr:cNvPr id="18434" name="Lista desplegable 2" hidden="1">
              <a:extLst>
                <a:ext uri="{63B3BB69-23CF-44E3-9099-C40C66FF867C}">
                  <a14:compatExt spid="_x0000_s18434"/>
                </a:ext>
                <a:ext uri="{FF2B5EF4-FFF2-40B4-BE49-F238E27FC236}">
                  <a16:creationId xmlns:a16="http://schemas.microsoft.com/office/drawing/2014/main" id="{00000000-0008-0000-0300-000002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51</xdr:row>
          <xdr:rowOff>9525</xdr:rowOff>
        </xdr:from>
        <xdr:to>
          <xdr:col>3</xdr:col>
          <xdr:colOff>361950</xdr:colOff>
          <xdr:row>52</xdr:row>
          <xdr:rowOff>9525</xdr:rowOff>
        </xdr:to>
        <xdr:sp macro="" textlink="">
          <xdr:nvSpPr>
            <xdr:cNvPr id="18436" name="Lista desplegable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51</xdr:row>
          <xdr:rowOff>9525</xdr:rowOff>
        </xdr:from>
        <xdr:to>
          <xdr:col>4</xdr:col>
          <xdr:colOff>1485900</xdr:colOff>
          <xdr:row>52</xdr:row>
          <xdr:rowOff>9525</xdr:rowOff>
        </xdr:to>
        <xdr:sp macro="" textlink="">
          <xdr:nvSpPr>
            <xdr:cNvPr id="18437" name="Lista desplegable 5" hidden="1">
              <a:extLst>
                <a:ext uri="{63B3BB69-23CF-44E3-9099-C40C66FF867C}">
                  <a14:compatExt spid="_x0000_s18437"/>
                </a:ext>
                <a:ext uri="{FF2B5EF4-FFF2-40B4-BE49-F238E27FC236}">
                  <a16:creationId xmlns:a16="http://schemas.microsoft.com/office/drawing/2014/main" id="{00000000-0008-0000-0300-000005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91</xdr:row>
          <xdr:rowOff>133350</xdr:rowOff>
        </xdr:from>
        <xdr:to>
          <xdr:col>5</xdr:col>
          <xdr:colOff>1809750</xdr:colOff>
          <xdr:row>91</xdr:row>
          <xdr:rowOff>333375</xdr:rowOff>
        </xdr:to>
        <xdr:sp macro="" textlink="">
          <xdr:nvSpPr>
            <xdr:cNvPr id="18438" name="Lista desplegable 6" hidden="1">
              <a:extLst>
                <a:ext uri="{63B3BB69-23CF-44E3-9099-C40C66FF867C}">
                  <a14:compatExt spid="_x0000_s18438"/>
                </a:ext>
                <a:ext uri="{FF2B5EF4-FFF2-40B4-BE49-F238E27FC236}">
                  <a16:creationId xmlns:a16="http://schemas.microsoft.com/office/drawing/2014/main" id="{00000000-0008-0000-0300-000006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93</xdr:row>
          <xdr:rowOff>38100</xdr:rowOff>
        </xdr:from>
        <xdr:to>
          <xdr:col>3</xdr:col>
          <xdr:colOff>1028700</xdr:colOff>
          <xdr:row>93</xdr:row>
          <xdr:rowOff>238125</xdr:rowOff>
        </xdr:to>
        <xdr:sp macro="" textlink="">
          <xdr:nvSpPr>
            <xdr:cNvPr id="18439" name="Lista desplegable 7" hidden="1">
              <a:extLst>
                <a:ext uri="{63B3BB69-23CF-44E3-9099-C40C66FF867C}">
                  <a14:compatExt spid="_x0000_s18439"/>
                </a:ext>
                <a:ext uri="{FF2B5EF4-FFF2-40B4-BE49-F238E27FC236}">
                  <a16:creationId xmlns:a16="http://schemas.microsoft.com/office/drawing/2014/main" id="{00000000-0008-0000-0300-0000074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114300</xdr:colOff>
          <xdr:row>3</xdr:row>
          <xdr:rowOff>0</xdr:rowOff>
        </xdr:from>
        <xdr:to>
          <xdr:col>10</xdr:col>
          <xdr:colOff>419100</xdr:colOff>
          <xdr:row>3</xdr:row>
          <xdr:rowOff>219075</xdr:rowOff>
        </xdr:to>
        <xdr:sp macro="" textlink="">
          <xdr:nvSpPr>
            <xdr:cNvPr id="14358" name="Botón de opción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152400</xdr:colOff>
          <xdr:row>2</xdr:row>
          <xdr:rowOff>180975</xdr:rowOff>
        </xdr:from>
        <xdr:to>
          <xdr:col>11</xdr:col>
          <xdr:colOff>457200</xdr:colOff>
          <xdr:row>3</xdr:row>
          <xdr:rowOff>209550</xdr:rowOff>
        </xdr:to>
        <xdr:sp macro="" textlink="">
          <xdr:nvSpPr>
            <xdr:cNvPr id="14359" name="Botón de opción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114300</xdr:colOff>
          <xdr:row>2</xdr:row>
          <xdr:rowOff>180975</xdr:rowOff>
        </xdr:from>
        <xdr:to>
          <xdr:col>12</xdr:col>
          <xdr:colOff>419100</xdr:colOff>
          <xdr:row>3</xdr:row>
          <xdr:rowOff>209550</xdr:rowOff>
        </xdr:to>
        <xdr:sp macro="" textlink="">
          <xdr:nvSpPr>
            <xdr:cNvPr id="14360" name="Botón de opción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238125</xdr:colOff>
          <xdr:row>3</xdr:row>
          <xdr:rowOff>9525</xdr:rowOff>
        </xdr:from>
        <xdr:to>
          <xdr:col>13</xdr:col>
          <xdr:colOff>542925</xdr:colOff>
          <xdr:row>3</xdr:row>
          <xdr:rowOff>228600</xdr:rowOff>
        </xdr:to>
        <xdr:sp macro="" textlink="">
          <xdr:nvSpPr>
            <xdr:cNvPr id="14361" name="Botón de opción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228600</xdr:colOff>
          <xdr:row>3</xdr:row>
          <xdr:rowOff>0</xdr:rowOff>
        </xdr:from>
        <xdr:to>
          <xdr:col>14</xdr:col>
          <xdr:colOff>533400</xdr:colOff>
          <xdr:row>3</xdr:row>
          <xdr:rowOff>219075</xdr:rowOff>
        </xdr:to>
        <xdr:sp macro="" textlink="">
          <xdr:nvSpPr>
            <xdr:cNvPr id="14362" name="Botón de opción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5</xdr:row>
          <xdr:rowOff>57150</xdr:rowOff>
        </xdr:from>
        <xdr:to>
          <xdr:col>10</xdr:col>
          <xdr:colOff>704850</xdr:colOff>
          <xdr:row>5</xdr:row>
          <xdr:rowOff>276225</xdr:rowOff>
        </xdr:to>
        <xdr:sp macro="" textlink="">
          <xdr:nvSpPr>
            <xdr:cNvPr id="14363" name="Casilla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866775</xdr:colOff>
          <xdr:row>5</xdr:row>
          <xdr:rowOff>57150</xdr:rowOff>
        </xdr:from>
        <xdr:to>
          <xdr:col>11</xdr:col>
          <xdr:colOff>1171575</xdr:colOff>
          <xdr:row>5</xdr:row>
          <xdr:rowOff>276225</xdr:rowOff>
        </xdr:to>
        <xdr:sp macro="" textlink="">
          <xdr:nvSpPr>
            <xdr:cNvPr id="14364" name="Casilla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742950</xdr:colOff>
          <xdr:row>5</xdr:row>
          <xdr:rowOff>57150</xdr:rowOff>
        </xdr:from>
        <xdr:to>
          <xdr:col>14</xdr:col>
          <xdr:colOff>104775</xdr:colOff>
          <xdr:row>5</xdr:row>
          <xdr:rowOff>276225</xdr:rowOff>
        </xdr:to>
        <xdr:sp macro="" textlink="">
          <xdr:nvSpPr>
            <xdr:cNvPr id="14365" name="Casilla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257175</xdr:colOff>
          <xdr:row>5</xdr:row>
          <xdr:rowOff>57150</xdr:rowOff>
        </xdr:from>
        <xdr:to>
          <xdr:col>15</xdr:col>
          <xdr:colOff>561975</xdr:colOff>
          <xdr:row>5</xdr:row>
          <xdr:rowOff>276225</xdr:rowOff>
        </xdr:to>
        <xdr:sp macro="" textlink="">
          <xdr:nvSpPr>
            <xdr:cNvPr id="14366" name="Casilla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409575</xdr:colOff>
          <xdr:row>5</xdr:row>
          <xdr:rowOff>57150</xdr:rowOff>
        </xdr:from>
        <xdr:to>
          <xdr:col>16</xdr:col>
          <xdr:colOff>714375</xdr:colOff>
          <xdr:row>5</xdr:row>
          <xdr:rowOff>276225</xdr:rowOff>
        </xdr:to>
        <xdr:sp macro="" textlink="">
          <xdr:nvSpPr>
            <xdr:cNvPr id="14367" name="Casilla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285750</xdr:colOff>
          <xdr:row>8</xdr:row>
          <xdr:rowOff>352425</xdr:rowOff>
        </xdr:from>
        <xdr:to>
          <xdr:col>10</xdr:col>
          <xdr:colOff>590550</xdr:colOff>
          <xdr:row>9</xdr:row>
          <xdr:rowOff>133350</xdr:rowOff>
        </xdr:to>
        <xdr:sp macro="" textlink="">
          <xdr:nvSpPr>
            <xdr:cNvPr id="14368" name="Casilla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447675</xdr:colOff>
          <xdr:row>8</xdr:row>
          <xdr:rowOff>352425</xdr:rowOff>
        </xdr:from>
        <xdr:to>
          <xdr:col>11</xdr:col>
          <xdr:colOff>752475</xdr:colOff>
          <xdr:row>9</xdr:row>
          <xdr:rowOff>133350</xdr:rowOff>
        </xdr:to>
        <xdr:sp macro="" textlink="">
          <xdr:nvSpPr>
            <xdr:cNvPr id="14369" name="Casilla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342900</xdr:colOff>
          <xdr:row>8</xdr:row>
          <xdr:rowOff>342900</xdr:rowOff>
        </xdr:from>
        <xdr:to>
          <xdr:col>12</xdr:col>
          <xdr:colOff>647700</xdr:colOff>
          <xdr:row>9</xdr:row>
          <xdr:rowOff>123825</xdr:rowOff>
        </xdr:to>
        <xdr:sp macro="" textlink="">
          <xdr:nvSpPr>
            <xdr:cNvPr id="14370" name="Casilla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276225</xdr:colOff>
          <xdr:row>8</xdr:row>
          <xdr:rowOff>342900</xdr:rowOff>
        </xdr:from>
        <xdr:to>
          <xdr:col>13</xdr:col>
          <xdr:colOff>581025</xdr:colOff>
          <xdr:row>9</xdr:row>
          <xdr:rowOff>123825</xdr:rowOff>
        </xdr:to>
        <xdr:sp macro="" textlink="">
          <xdr:nvSpPr>
            <xdr:cNvPr id="14371" name="Casilla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314325</xdr:colOff>
          <xdr:row>8</xdr:row>
          <xdr:rowOff>342900</xdr:rowOff>
        </xdr:from>
        <xdr:to>
          <xdr:col>14</xdr:col>
          <xdr:colOff>619125</xdr:colOff>
          <xdr:row>9</xdr:row>
          <xdr:rowOff>123825</xdr:rowOff>
        </xdr:to>
        <xdr:sp macro="" textlink="">
          <xdr:nvSpPr>
            <xdr:cNvPr id="14372" name="Casilla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304800</xdr:colOff>
          <xdr:row>8</xdr:row>
          <xdr:rowOff>342900</xdr:rowOff>
        </xdr:from>
        <xdr:to>
          <xdr:col>15</xdr:col>
          <xdr:colOff>609600</xdr:colOff>
          <xdr:row>9</xdr:row>
          <xdr:rowOff>123825</xdr:rowOff>
        </xdr:to>
        <xdr:sp macro="" textlink="">
          <xdr:nvSpPr>
            <xdr:cNvPr id="14373" name="Casilla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466725</xdr:colOff>
          <xdr:row>8</xdr:row>
          <xdr:rowOff>333375</xdr:rowOff>
        </xdr:from>
        <xdr:to>
          <xdr:col>16</xdr:col>
          <xdr:colOff>771525</xdr:colOff>
          <xdr:row>9</xdr:row>
          <xdr:rowOff>114300</xdr:rowOff>
        </xdr:to>
        <xdr:sp macro="" textlink="">
          <xdr:nvSpPr>
            <xdr:cNvPr id="14374" name="Casilla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371475</xdr:colOff>
          <xdr:row>8</xdr:row>
          <xdr:rowOff>323850</xdr:rowOff>
        </xdr:from>
        <xdr:to>
          <xdr:col>17</xdr:col>
          <xdr:colOff>676275</xdr:colOff>
          <xdr:row>9</xdr:row>
          <xdr:rowOff>104775</xdr:rowOff>
        </xdr:to>
        <xdr:sp macro="" textlink="">
          <xdr:nvSpPr>
            <xdr:cNvPr id="14375" name="Casilla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457200</xdr:colOff>
          <xdr:row>10</xdr:row>
          <xdr:rowOff>257175</xdr:rowOff>
        </xdr:from>
        <xdr:to>
          <xdr:col>10</xdr:col>
          <xdr:colOff>762000</xdr:colOff>
          <xdr:row>11</xdr:row>
          <xdr:rowOff>180975</xdr:rowOff>
        </xdr:to>
        <xdr:sp macro="" textlink="">
          <xdr:nvSpPr>
            <xdr:cNvPr id="14376" name="Casilla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447675</xdr:colOff>
          <xdr:row>10</xdr:row>
          <xdr:rowOff>285750</xdr:rowOff>
        </xdr:from>
        <xdr:to>
          <xdr:col>12</xdr:col>
          <xdr:colOff>752475</xdr:colOff>
          <xdr:row>11</xdr:row>
          <xdr:rowOff>209550</xdr:rowOff>
        </xdr:to>
        <xdr:sp macro="" textlink="">
          <xdr:nvSpPr>
            <xdr:cNvPr id="14377" name="Casilla 41" hidden="1">
              <a:extLst>
                <a:ext uri="{63B3BB69-23CF-44E3-9099-C40C66FF867C}">
                  <a14:compatExt spid="_x0000_s14377"/>
                </a:ext>
                <a:ext uri="{FF2B5EF4-FFF2-40B4-BE49-F238E27FC236}">
                  <a16:creationId xmlns:a16="http://schemas.microsoft.com/office/drawing/2014/main" id="{00000000-0008-0000-0600-00002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352425</xdr:colOff>
          <xdr:row>11</xdr:row>
          <xdr:rowOff>28575</xdr:rowOff>
        </xdr:from>
        <xdr:to>
          <xdr:col>14</xdr:col>
          <xdr:colOff>657225</xdr:colOff>
          <xdr:row>11</xdr:row>
          <xdr:rowOff>247650</xdr:rowOff>
        </xdr:to>
        <xdr:sp macro="" textlink="">
          <xdr:nvSpPr>
            <xdr:cNvPr id="14378" name="Casilla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285750</xdr:colOff>
          <xdr:row>11</xdr:row>
          <xdr:rowOff>28575</xdr:rowOff>
        </xdr:from>
        <xdr:to>
          <xdr:col>16</xdr:col>
          <xdr:colOff>590550</xdr:colOff>
          <xdr:row>11</xdr:row>
          <xdr:rowOff>247650</xdr:rowOff>
        </xdr:to>
        <xdr:sp macro="" textlink="">
          <xdr:nvSpPr>
            <xdr:cNvPr id="14379" name="Casilla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IFSERVER\Users\Ines\AppData\Roaming\Microsoft\Excel\2016%20questionnaire%20AO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troduction"/>
      <sheetName val="2) Glossary"/>
      <sheetName val="3) Exclusion overlays"/>
      <sheetName val="4) Assets"/>
      <sheetName val="5) Asset allocation"/>
      <sheetName val="6) Outlook "/>
      <sheetName val="Code (Hidden)"/>
      <sheetName val="7) Evaluation"/>
      <sheetName val="Data (Hidden)"/>
    </sheetNames>
    <sheetDataSet>
      <sheetData sheetId="0"/>
      <sheetData sheetId="1"/>
      <sheetData sheetId="2"/>
      <sheetData sheetId="3"/>
      <sheetData sheetId="4"/>
      <sheetData sheetId="5"/>
      <sheetData sheetId="6"/>
      <sheetData sheetId="7"/>
      <sheetData sheetId="8">
        <row r="343">
          <cell r="E343" t="str">
            <v>Yes</v>
          </cell>
          <cell r="G343" t="str">
            <v>None</v>
          </cell>
        </row>
        <row r="344">
          <cell r="E344" t="str">
            <v>No</v>
          </cell>
          <cell r="G344" t="str">
            <v>Environment (E)</v>
          </cell>
        </row>
        <row r="345">
          <cell r="G345" t="str">
            <v>Social (S)</v>
          </cell>
        </row>
        <row r="346">
          <cell r="G346" t="str">
            <v>Governance (G)</v>
          </cell>
        </row>
        <row r="347">
          <cell r="G347" t="str">
            <v>E &amp; S</v>
          </cell>
        </row>
        <row r="348">
          <cell r="G348" t="str">
            <v>E &amp; G</v>
          </cell>
        </row>
        <row r="349">
          <cell r="G349" t="str">
            <v>S &amp; G</v>
          </cell>
        </row>
        <row r="350">
          <cell r="G350" t="str">
            <v>E &amp; S &amp; G</v>
          </cell>
        </row>
      </sheetData>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Foundry">
  <a:themeElements>
    <a:clrScheme name="Foundry">
      <a:dk1>
        <a:sysClr val="windowText" lastClr="000000"/>
      </a:dk1>
      <a:lt1>
        <a:sysClr val="window" lastClr="FFFFFF"/>
      </a:lt1>
      <a:dk2>
        <a:srgbClr val="676A55"/>
      </a:dk2>
      <a:lt2>
        <a:srgbClr val="EAEBDE"/>
      </a:lt2>
      <a:accent1>
        <a:srgbClr val="72A376"/>
      </a:accent1>
      <a:accent2>
        <a:srgbClr val="B0CCB0"/>
      </a:accent2>
      <a:accent3>
        <a:srgbClr val="A8CDD7"/>
      </a:accent3>
      <a:accent4>
        <a:srgbClr val="C0BEAF"/>
      </a:accent4>
      <a:accent5>
        <a:srgbClr val="CEC597"/>
      </a:accent5>
      <a:accent6>
        <a:srgbClr val="E8B7B7"/>
      </a:accent6>
      <a:hlink>
        <a:srgbClr val="DB5353"/>
      </a:hlink>
      <a:folHlink>
        <a:srgbClr val="903638"/>
      </a:folHlink>
    </a:clrScheme>
    <a:fontScheme name="Foundry">
      <a:majorFont>
        <a:latin typeface="Rockwell"/>
        <a:ea typeface=""/>
        <a:cs typeface=""/>
        <a:font script="Grek" typeface="Cambria"/>
        <a:font script="Cyrl" typeface="Cambria"/>
        <a:font script="Jpan" typeface="HG明朝B"/>
        <a:font script="Hang" typeface="바탕"/>
        <a:font script="Hans" typeface="方正姚体"/>
        <a:font script="Hant" typeface="微軟正黑體"/>
        <a:font script="Arab" typeface="Times New Roman"/>
        <a:font script="Hebr" typeface="David"/>
        <a:font script="Thai" typeface="Jasmine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Rockwell"/>
        <a:ea typeface=""/>
        <a:cs typeface=""/>
        <a:font script="Grek" typeface="Cambria"/>
        <a:font script="Cyrl" typeface="Cambria"/>
        <a:font script="Jpan" typeface="HG明朝B"/>
        <a:font script="Hang" typeface="바탕"/>
        <a:font script="Hans" typeface="方正姚体"/>
        <a:font script="Hant" typeface="標楷體"/>
        <a:font script="Arab" typeface="Times New Roman"/>
        <a:font script="Hebr" typeface="David"/>
        <a:font script="Thai" typeface="Jasmine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inorFont>
    </a:fontScheme>
    <a:fmtScheme name="Foundry">
      <a:fillStyleLst>
        <a:solidFill>
          <a:schemeClr val="phClr"/>
        </a:solidFill>
        <a:gradFill rotWithShape="1">
          <a:gsLst>
            <a:gs pos="0">
              <a:schemeClr val="phClr">
                <a:tint val="70000"/>
                <a:satMod val="180000"/>
              </a:schemeClr>
            </a:gs>
            <a:gs pos="62000">
              <a:schemeClr val="phClr">
                <a:tint val="30000"/>
                <a:satMod val="180000"/>
              </a:schemeClr>
            </a:gs>
            <a:gs pos="100000">
              <a:schemeClr val="phClr">
                <a:tint val="22000"/>
                <a:satMod val="180000"/>
              </a:schemeClr>
            </a:gs>
          </a:gsLst>
          <a:lin ang="16200000" scaled="0"/>
        </a:gradFill>
        <a:gradFill rotWithShape="1">
          <a:gsLst>
            <a:gs pos="0">
              <a:schemeClr val="phClr">
                <a:shade val="58000"/>
                <a:satMod val="150000"/>
              </a:schemeClr>
            </a:gs>
            <a:gs pos="72000">
              <a:schemeClr val="phClr">
                <a:tint val="90000"/>
                <a:satMod val="135000"/>
              </a:schemeClr>
            </a:gs>
            <a:gs pos="100000">
              <a:schemeClr val="phClr">
                <a:tint val="80000"/>
                <a:satMod val="155000"/>
              </a:schemeClr>
            </a:gs>
          </a:gsLst>
          <a:lin ang="16200000" scaled="0"/>
        </a:gradFill>
      </a:fillStyleLst>
      <a:lnStyleLst>
        <a:ln w="9525" cap="flat" cmpd="sng" algn="ctr">
          <a:solidFill>
            <a:schemeClr val="phClr">
              <a:shade val="80000"/>
            </a:schemeClr>
          </a:solidFill>
          <a:prstDash val="solid"/>
        </a:ln>
        <a:ln w="38100" cap="flat" cmpd="sng" algn="ctr">
          <a:solidFill>
            <a:schemeClr val="phClr"/>
          </a:solidFill>
          <a:prstDash val="solid"/>
        </a:ln>
        <a:ln w="38100" cap="flat" cmpd="sng" algn="ctr">
          <a:solidFill>
            <a:schemeClr val="phClr"/>
          </a:solidFill>
          <a:prstDash val="solid"/>
        </a:ln>
      </a:lnStyleLst>
      <a:effectStyleLst>
        <a:effectStyle>
          <a:effectLst>
            <a:outerShdw blurRad="50800" dist="38100" dir="5400000" rotWithShape="0">
              <a:srgbClr val="000000">
                <a:alpha val="43137"/>
              </a:srgbClr>
            </a:outerShdw>
          </a:effectLst>
        </a:effectStyle>
        <a:effectStyle>
          <a:effectLst>
            <a:outerShdw blurRad="50800" dist="38100" dir="5400000" rotWithShape="0">
              <a:srgbClr val="000000">
                <a:alpha val="43137"/>
              </a:srgbClr>
            </a:outerShdw>
          </a:effectLst>
        </a:effectStyle>
        <a:effectStyle>
          <a:effectLst>
            <a:outerShdw blurRad="50800" dist="38100" dir="5400000" rotWithShape="0">
              <a:srgbClr val="000000">
                <a:alpha val="43137"/>
              </a:srgbClr>
            </a:outerShdw>
          </a:effectLst>
          <a:scene3d>
            <a:camera prst="orthographicFront" fov="0">
              <a:rot lat="0" lon="0" rev="0"/>
            </a:camera>
            <a:lightRig rig="soft" dir="tl">
              <a:rot lat="0" lon="0" rev="20000000"/>
            </a:lightRig>
          </a:scene3d>
          <a:sp3d prstMaterial="matte">
            <a:bevelT w="63500" h="63500" prst="coolSlant"/>
          </a:sp3d>
        </a:effectStyle>
      </a:effectStyleLst>
      <a:bgFillStyleLst>
        <a:solidFill>
          <a:schemeClr val="phClr"/>
        </a:solidFill>
        <a:gradFill rotWithShape="1">
          <a:gsLst>
            <a:gs pos="0">
              <a:schemeClr val="phClr">
                <a:tint val="75000"/>
                <a:satMod val="400000"/>
              </a:schemeClr>
            </a:gs>
            <a:gs pos="20000">
              <a:schemeClr val="phClr">
                <a:tint val="80000"/>
                <a:satMod val="355000"/>
              </a:schemeClr>
            </a:gs>
            <a:gs pos="100000">
              <a:schemeClr val="phClr">
                <a:tint val="95000"/>
                <a:shade val="55000"/>
                <a:satMod val="355000"/>
              </a:schemeClr>
            </a:gs>
          </a:gsLst>
          <a:path path="circle">
            <a:fillToRect l="67500" t="35000" r="32500" b="65000"/>
          </a:path>
        </a:gradFill>
        <a:blipFill>
          <a:blip xmlns:r="http://schemas.openxmlformats.org/officeDocument/2006/relationships" r:embed="rId1">
            <a:duotone>
              <a:schemeClr val="phClr">
                <a:shade val="30000"/>
                <a:satMod val="120000"/>
              </a:schemeClr>
              <a:schemeClr val="phClr">
                <a:tint val="70000"/>
                <a:satMod val="250000"/>
              </a:schemeClr>
            </a:duotone>
          </a:blip>
          <a:tile tx="0" ty="0" sx="50000" sy="50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9" Type="http://schemas.openxmlformats.org/officeDocument/2006/relationships/ctrlProp" Target="../ctrlProps/ctrlProp39.xml"/><Relationship Id="rId3" Type="http://schemas.openxmlformats.org/officeDocument/2006/relationships/ctrlProp" Target="../ctrlProps/ctrlProp3.xml"/><Relationship Id="rId21" Type="http://schemas.openxmlformats.org/officeDocument/2006/relationships/ctrlProp" Target="../ctrlProps/ctrlProp21.xml"/><Relationship Id="rId34" Type="http://schemas.openxmlformats.org/officeDocument/2006/relationships/ctrlProp" Target="../ctrlProps/ctrlProp34.xml"/><Relationship Id="rId42" Type="http://schemas.openxmlformats.org/officeDocument/2006/relationships/ctrlProp" Target="../ctrlProps/ctrlProp42.xml"/><Relationship Id="rId47" Type="http://schemas.openxmlformats.org/officeDocument/2006/relationships/ctrlProp" Target="../ctrlProps/ctrlProp47.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33" Type="http://schemas.openxmlformats.org/officeDocument/2006/relationships/ctrlProp" Target="../ctrlProps/ctrlProp33.xml"/><Relationship Id="rId38" Type="http://schemas.openxmlformats.org/officeDocument/2006/relationships/ctrlProp" Target="../ctrlProps/ctrlProp38.xml"/><Relationship Id="rId46" Type="http://schemas.openxmlformats.org/officeDocument/2006/relationships/ctrlProp" Target="../ctrlProps/ctrlProp46.xml"/><Relationship Id="rId2" Type="http://schemas.openxmlformats.org/officeDocument/2006/relationships/vmlDrawing" Target="../drawings/vmlDrawing2.vml"/><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41" Type="http://schemas.openxmlformats.org/officeDocument/2006/relationships/ctrlProp" Target="../ctrlProps/ctrlProp41.xml"/><Relationship Id="rId1" Type="http://schemas.openxmlformats.org/officeDocument/2006/relationships/drawing" Target="../drawings/drawing2.xml"/><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32" Type="http://schemas.openxmlformats.org/officeDocument/2006/relationships/ctrlProp" Target="../ctrlProps/ctrlProp32.xml"/><Relationship Id="rId37" Type="http://schemas.openxmlformats.org/officeDocument/2006/relationships/ctrlProp" Target="../ctrlProps/ctrlProp37.xml"/><Relationship Id="rId40" Type="http://schemas.openxmlformats.org/officeDocument/2006/relationships/ctrlProp" Target="../ctrlProps/ctrlProp40.xml"/><Relationship Id="rId45" Type="http://schemas.openxmlformats.org/officeDocument/2006/relationships/ctrlProp" Target="../ctrlProps/ctrlProp45.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36" Type="http://schemas.openxmlformats.org/officeDocument/2006/relationships/ctrlProp" Target="../ctrlProps/ctrlProp36.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4" Type="http://schemas.openxmlformats.org/officeDocument/2006/relationships/ctrlProp" Target="../ctrlProps/ctrlProp44.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 Id="rId35" Type="http://schemas.openxmlformats.org/officeDocument/2006/relationships/ctrlProp" Target="../ctrlProps/ctrlProp35.xml"/><Relationship Id="rId43" Type="http://schemas.openxmlformats.org/officeDocument/2006/relationships/ctrlProp" Target="../ctrlProps/ctrlProp4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2.xml"/><Relationship Id="rId3" Type="http://schemas.openxmlformats.org/officeDocument/2006/relationships/vmlDrawing" Target="../drawings/vmlDrawing3.vml"/><Relationship Id="rId7" Type="http://schemas.openxmlformats.org/officeDocument/2006/relationships/ctrlProp" Target="../ctrlProps/ctrlProp51.xml"/><Relationship Id="rId2" Type="http://schemas.openxmlformats.org/officeDocument/2006/relationships/drawing" Target="../drawings/drawing3.xml"/><Relationship Id="rId1" Type="http://schemas.openxmlformats.org/officeDocument/2006/relationships/printerSettings" Target="../printerSettings/printerSettings2.bin"/><Relationship Id="rId6" Type="http://schemas.openxmlformats.org/officeDocument/2006/relationships/ctrlProp" Target="../ctrlProps/ctrlProp50.xml"/><Relationship Id="rId5" Type="http://schemas.openxmlformats.org/officeDocument/2006/relationships/ctrlProp" Target="../ctrlProps/ctrlProp49.xml"/><Relationship Id="rId4" Type="http://schemas.openxmlformats.org/officeDocument/2006/relationships/ctrlProp" Target="../ctrlProps/ctrlProp4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3" Type="http://schemas.openxmlformats.org/officeDocument/2006/relationships/vmlDrawing" Target="../drawings/vmlDrawing4.vml"/><Relationship Id="rId21" Type="http://schemas.openxmlformats.org/officeDocument/2006/relationships/ctrlProp" Target="../ctrlProps/ctrlProp70.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5" Type="http://schemas.openxmlformats.org/officeDocument/2006/relationships/ctrlProp" Target="../ctrlProps/ctrlProp74.xml"/><Relationship Id="rId2" Type="http://schemas.openxmlformats.org/officeDocument/2006/relationships/drawing" Target="../drawings/drawing4.xml"/><Relationship Id="rId16" Type="http://schemas.openxmlformats.org/officeDocument/2006/relationships/ctrlProp" Target="../ctrlProps/ctrlProp65.xml"/><Relationship Id="rId20" Type="http://schemas.openxmlformats.org/officeDocument/2006/relationships/ctrlProp" Target="../ctrlProps/ctrlProp69.xml"/><Relationship Id="rId1" Type="http://schemas.openxmlformats.org/officeDocument/2006/relationships/printerSettings" Target="../printerSettings/printerSettings5.bin"/><Relationship Id="rId6" Type="http://schemas.openxmlformats.org/officeDocument/2006/relationships/ctrlProp" Target="../ctrlProps/ctrlProp55.xml"/><Relationship Id="rId11" Type="http://schemas.openxmlformats.org/officeDocument/2006/relationships/ctrlProp" Target="../ctrlProps/ctrlProp60.xml"/><Relationship Id="rId24" Type="http://schemas.openxmlformats.org/officeDocument/2006/relationships/ctrlProp" Target="../ctrlProps/ctrlProp73.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9"/>
  </sheetPr>
  <dimension ref="C1:R55"/>
  <sheetViews>
    <sheetView tabSelected="1" workbookViewId="0">
      <selection activeCell="D5" sqref="D5"/>
    </sheetView>
  </sheetViews>
  <sheetFormatPr baseColWidth="10" defaultColWidth="9" defaultRowHeight="14.25" x14ac:dyDescent="0.2"/>
  <cols>
    <col min="1" max="4" width="9" style="90"/>
    <col min="5" max="12" width="14.625" style="90" customWidth="1"/>
    <col min="13" max="13" width="10.625" style="90" customWidth="1"/>
    <col min="14" max="16384" width="9" style="90"/>
  </cols>
  <sheetData>
    <row r="1" spans="5:18" x14ac:dyDescent="0.2">
      <c r="E1" s="91"/>
      <c r="F1" s="91"/>
      <c r="G1" s="91"/>
      <c r="H1" s="91"/>
      <c r="I1" s="91"/>
      <c r="J1" s="91"/>
      <c r="K1" s="91"/>
      <c r="L1" s="91"/>
      <c r="M1" s="91"/>
      <c r="N1" s="91"/>
    </row>
    <row r="2" spans="5:18" ht="81" customHeight="1" thickBot="1" x14ac:dyDescent="0.25">
      <c r="E2" s="97"/>
      <c r="F2" s="97"/>
      <c r="G2" s="97"/>
      <c r="H2" s="97"/>
      <c r="I2" s="97"/>
      <c r="J2" s="97"/>
      <c r="K2" s="97"/>
      <c r="L2" s="97"/>
      <c r="M2" s="97"/>
      <c r="N2" s="98"/>
      <c r="O2" s="99"/>
    </row>
    <row r="3" spans="5:18" ht="18.75" thickBot="1" x14ac:dyDescent="0.25">
      <c r="E3" s="355" t="s">
        <v>258</v>
      </c>
      <c r="F3" s="356"/>
      <c r="G3" s="356"/>
      <c r="H3" s="356"/>
      <c r="I3" s="356"/>
      <c r="J3" s="356"/>
      <c r="K3" s="356"/>
      <c r="L3" s="357"/>
      <c r="M3" s="100"/>
      <c r="N3" s="98"/>
      <c r="O3" s="99"/>
    </row>
    <row r="4" spans="5:18" ht="26.25" customHeight="1" thickBot="1" x14ac:dyDescent="0.25">
      <c r="E4" s="101"/>
      <c r="F4" s="102"/>
      <c r="G4" s="102"/>
      <c r="H4" s="102"/>
      <c r="I4" s="102"/>
      <c r="J4" s="102"/>
      <c r="K4" s="102"/>
      <c r="L4" s="103"/>
      <c r="M4" s="100"/>
      <c r="N4" s="98"/>
      <c r="O4" s="99"/>
    </row>
    <row r="5" spans="5:18" ht="285" customHeight="1" thickBot="1" x14ac:dyDescent="0.4">
      <c r="E5" s="368" t="s">
        <v>255</v>
      </c>
      <c r="F5" s="369"/>
      <c r="G5" s="369"/>
      <c r="H5" s="369"/>
      <c r="I5" s="369"/>
      <c r="J5" s="369"/>
      <c r="K5" s="369"/>
      <c r="L5" s="370"/>
      <c r="M5" s="100"/>
      <c r="N5" s="98"/>
      <c r="O5" s="99"/>
      <c r="Q5" s="104"/>
      <c r="R5" s="105"/>
    </row>
    <row r="6" spans="5:18" ht="15" customHeight="1" thickBot="1" x14ac:dyDescent="0.25">
      <c r="E6" s="106"/>
      <c r="F6" s="107"/>
      <c r="G6" s="107"/>
      <c r="H6" s="107"/>
      <c r="I6" s="107"/>
      <c r="J6" s="107"/>
      <c r="K6" s="107"/>
      <c r="L6" s="108"/>
      <c r="M6" s="100"/>
      <c r="N6" s="98"/>
      <c r="O6" s="99"/>
    </row>
    <row r="7" spans="5:18" x14ac:dyDescent="0.2">
      <c r="E7" s="371" t="s">
        <v>251</v>
      </c>
      <c r="F7" s="372"/>
      <c r="G7" s="372"/>
      <c r="H7" s="372"/>
      <c r="I7" s="373"/>
      <c r="J7" s="374"/>
      <c r="K7" s="374"/>
      <c r="L7" s="375"/>
      <c r="M7" s="109"/>
      <c r="N7" s="98"/>
      <c r="O7" s="99"/>
    </row>
    <row r="8" spans="5:18" x14ac:dyDescent="0.2">
      <c r="E8" s="335" t="s">
        <v>252</v>
      </c>
      <c r="F8" s="336"/>
      <c r="G8" s="336"/>
      <c r="H8" s="336"/>
      <c r="I8" s="333"/>
      <c r="J8" s="333"/>
      <c r="K8" s="333"/>
      <c r="L8" s="334"/>
      <c r="M8" s="109"/>
      <c r="N8" s="98"/>
      <c r="O8" s="99"/>
    </row>
    <row r="9" spans="5:18" x14ac:dyDescent="0.2">
      <c r="E9" s="335" t="s">
        <v>406</v>
      </c>
      <c r="F9" s="336"/>
      <c r="G9" s="336"/>
      <c r="H9" s="336"/>
      <c r="I9" s="333"/>
      <c r="J9" s="333"/>
      <c r="K9" s="333"/>
      <c r="L9" s="334"/>
      <c r="M9" s="109"/>
      <c r="N9" s="98"/>
      <c r="O9" s="99"/>
    </row>
    <row r="10" spans="5:18" x14ac:dyDescent="0.2">
      <c r="E10" s="335" t="s">
        <v>253</v>
      </c>
      <c r="F10" s="336"/>
      <c r="G10" s="336"/>
      <c r="H10" s="336"/>
      <c r="I10" s="333"/>
      <c r="J10" s="333"/>
      <c r="K10" s="333"/>
      <c r="L10" s="334"/>
      <c r="M10" s="109"/>
      <c r="N10" s="98"/>
      <c r="O10" s="99"/>
    </row>
    <row r="11" spans="5:18" x14ac:dyDescent="0.2">
      <c r="E11" s="335" t="s">
        <v>407</v>
      </c>
      <c r="F11" s="336"/>
      <c r="G11" s="336"/>
      <c r="H11" s="336"/>
      <c r="I11" s="333"/>
      <c r="J11" s="333"/>
      <c r="K11" s="333"/>
      <c r="L11" s="334"/>
      <c r="M11" s="109"/>
      <c r="N11" s="98"/>
      <c r="O11" s="99"/>
    </row>
    <row r="12" spans="5:18" x14ac:dyDescent="0.2">
      <c r="E12" s="344" t="s">
        <v>254</v>
      </c>
      <c r="F12" s="345"/>
      <c r="G12" s="345"/>
      <c r="H12" s="346"/>
      <c r="I12" s="347"/>
      <c r="J12" s="348"/>
      <c r="K12" s="348"/>
      <c r="L12" s="349"/>
      <c r="M12" s="109"/>
      <c r="N12" s="98"/>
      <c r="O12" s="99"/>
    </row>
    <row r="13" spans="5:18" x14ac:dyDescent="0.2">
      <c r="E13" s="376" t="s">
        <v>408</v>
      </c>
      <c r="F13" s="377"/>
      <c r="G13" s="377"/>
      <c r="H13" s="377"/>
      <c r="I13" s="333"/>
      <c r="J13" s="333"/>
      <c r="K13" s="333"/>
      <c r="L13" s="334"/>
      <c r="M13" s="109"/>
      <c r="N13" s="98"/>
      <c r="O13" s="99"/>
    </row>
    <row r="14" spans="5:18" ht="15" thickBot="1" x14ac:dyDescent="0.25">
      <c r="E14" s="342"/>
      <c r="F14" s="343"/>
      <c r="G14" s="343"/>
      <c r="H14" s="343"/>
      <c r="I14" s="358"/>
      <c r="J14" s="358"/>
      <c r="K14" s="358"/>
      <c r="L14" s="359"/>
      <c r="M14" s="97"/>
      <c r="N14" s="98"/>
      <c r="O14" s="99"/>
    </row>
    <row r="15" spans="5:18" ht="34.5" customHeight="1" thickBot="1" x14ac:dyDescent="0.25">
      <c r="E15" s="365" t="s">
        <v>411</v>
      </c>
      <c r="F15" s="366"/>
      <c r="G15" s="366"/>
      <c r="H15" s="367"/>
      <c r="I15" s="360"/>
      <c r="J15" s="360"/>
      <c r="K15" s="360"/>
      <c r="L15" s="361"/>
      <c r="M15" s="97"/>
      <c r="N15" s="98"/>
      <c r="O15" s="99"/>
    </row>
    <row r="16" spans="5:18" ht="15.75" customHeight="1" thickBot="1" x14ac:dyDescent="0.25">
      <c r="E16" s="110"/>
      <c r="F16" s="111"/>
      <c r="G16" s="111"/>
      <c r="H16" s="111"/>
      <c r="I16" s="111"/>
      <c r="J16" s="111"/>
      <c r="K16" s="111"/>
      <c r="L16" s="112"/>
      <c r="M16" s="97"/>
      <c r="N16" s="98"/>
      <c r="O16" s="99"/>
    </row>
    <row r="17" spans="5:15" ht="17.25" customHeight="1" x14ac:dyDescent="0.2">
      <c r="E17" s="340" t="s">
        <v>256</v>
      </c>
      <c r="F17" s="341"/>
      <c r="G17" s="341"/>
      <c r="H17" s="341"/>
      <c r="I17" s="341"/>
      <c r="J17" s="341"/>
      <c r="K17" s="341"/>
      <c r="L17" s="92"/>
      <c r="M17" s="97"/>
      <c r="N17" s="98"/>
      <c r="O17" s="99"/>
    </row>
    <row r="18" spans="5:15" ht="17.25" customHeight="1" x14ac:dyDescent="0.2">
      <c r="E18" s="93"/>
      <c r="F18" s="94"/>
      <c r="G18" s="94"/>
      <c r="H18" s="94"/>
      <c r="I18" s="94"/>
      <c r="J18" s="94"/>
      <c r="K18" s="94"/>
      <c r="L18" s="95"/>
      <c r="M18" s="97"/>
      <c r="N18" s="98"/>
      <c r="O18" s="99"/>
    </row>
    <row r="19" spans="5:15" ht="16.5" customHeight="1" thickBot="1" x14ac:dyDescent="0.25">
      <c r="E19" s="350" t="s">
        <v>257</v>
      </c>
      <c r="F19" s="351"/>
      <c r="G19" s="351"/>
      <c r="H19" s="351"/>
      <c r="I19" s="351"/>
      <c r="J19" s="351"/>
      <c r="K19" s="351"/>
      <c r="L19" s="96"/>
      <c r="M19" s="97"/>
      <c r="N19" s="98"/>
      <c r="O19" s="99"/>
    </row>
    <row r="20" spans="5:15" ht="15" customHeight="1" thickBot="1" x14ac:dyDescent="0.25">
      <c r="E20" s="113"/>
      <c r="F20" s="114"/>
      <c r="G20" s="114"/>
      <c r="H20" s="114"/>
      <c r="I20" s="114"/>
      <c r="J20" s="114"/>
      <c r="K20" s="114"/>
      <c r="L20" s="115"/>
      <c r="M20" s="97"/>
      <c r="N20" s="98"/>
      <c r="O20" s="99"/>
    </row>
    <row r="21" spans="5:15" ht="15" thickBot="1" x14ac:dyDescent="0.25">
      <c r="E21" s="337" t="s">
        <v>409</v>
      </c>
      <c r="F21" s="338"/>
      <c r="G21" s="338"/>
      <c r="H21" s="338"/>
      <c r="I21" s="338"/>
      <c r="J21" s="338"/>
      <c r="K21" s="338"/>
      <c r="L21" s="339"/>
      <c r="M21" s="97"/>
      <c r="N21" s="98"/>
      <c r="O21" s="99"/>
    </row>
    <row r="22" spans="5:15" ht="15" thickBot="1" x14ac:dyDescent="0.25">
      <c r="E22" s="116"/>
      <c r="F22" s="117"/>
      <c r="G22" s="117"/>
      <c r="H22" s="117"/>
      <c r="I22" s="117"/>
      <c r="J22" s="117"/>
      <c r="K22" s="117"/>
      <c r="L22" s="118"/>
      <c r="M22" s="97"/>
      <c r="N22" s="98"/>
      <c r="O22" s="99"/>
    </row>
    <row r="23" spans="5:15" ht="15" customHeight="1" x14ac:dyDescent="0.2">
      <c r="E23" s="362" t="s">
        <v>259</v>
      </c>
      <c r="F23" s="363"/>
      <c r="G23" s="363"/>
      <c r="H23" s="363"/>
      <c r="I23" s="363"/>
      <c r="J23" s="363"/>
      <c r="K23" s="363"/>
      <c r="L23" s="364"/>
      <c r="M23" s="97"/>
      <c r="N23" s="119"/>
      <c r="O23" s="97"/>
    </row>
    <row r="24" spans="5:15" ht="15" thickBot="1" x14ac:dyDescent="0.25">
      <c r="E24" s="352" t="s">
        <v>410</v>
      </c>
      <c r="F24" s="353"/>
      <c r="G24" s="353"/>
      <c r="H24" s="353"/>
      <c r="I24" s="353"/>
      <c r="J24" s="353"/>
      <c r="K24" s="353"/>
      <c r="L24" s="354"/>
      <c r="M24" s="120"/>
    </row>
    <row r="25" spans="5:15" x14ac:dyDescent="0.2">
      <c r="E25" s="120"/>
      <c r="F25" s="120"/>
      <c r="G25" s="120"/>
      <c r="H25" s="120"/>
      <c r="I25" s="120"/>
      <c r="J25" s="120"/>
      <c r="K25" s="120"/>
      <c r="L25" s="120"/>
      <c r="M25" s="120"/>
    </row>
    <row r="26" spans="5:15" x14ac:dyDescent="0.2">
      <c r="E26" s="120"/>
      <c r="F26" s="120"/>
      <c r="G26" s="120"/>
      <c r="H26" s="120"/>
      <c r="I26" s="120"/>
      <c r="J26" s="120"/>
      <c r="K26" s="120"/>
      <c r="L26" s="120"/>
      <c r="M26" s="121"/>
    </row>
    <row r="27" spans="5:15" x14ac:dyDescent="0.2">
      <c r="E27" s="121"/>
      <c r="F27" s="121"/>
      <c r="G27" s="121"/>
      <c r="H27" s="121"/>
      <c r="I27" s="121"/>
      <c r="J27" s="121"/>
      <c r="K27" s="121"/>
      <c r="L27" s="121"/>
    </row>
    <row r="54" spans="3:3" ht="2.25" hidden="1" customHeight="1" x14ac:dyDescent="0.2">
      <c r="C54" s="90" t="s">
        <v>247</v>
      </c>
    </row>
    <row r="55" spans="3:3" ht="4.5" hidden="1" customHeight="1" x14ac:dyDescent="0.2">
      <c r="C55" s="90" t="s">
        <v>76</v>
      </c>
    </row>
  </sheetData>
  <mergeCells count="25">
    <mergeCell ref="E24:L24"/>
    <mergeCell ref="E3:L3"/>
    <mergeCell ref="I14:L14"/>
    <mergeCell ref="I15:L15"/>
    <mergeCell ref="E23:L23"/>
    <mergeCell ref="E15:H15"/>
    <mergeCell ref="E5:L5"/>
    <mergeCell ref="E10:H10"/>
    <mergeCell ref="I10:L10"/>
    <mergeCell ref="E7:H7"/>
    <mergeCell ref="I7:L7"/>
    <mergeCell ref="E8:H8"/>
    <mergeCell ref="E11:H11"/>
    <mergeCell ref="I11:L11"/>
    <mergeCell ref="E13:H13"/>
    <mergeCell ref="I13:L13"/>
    <mergeCell ref="I8:L8"/>
    <mergeCell ref="E9:H9"/>
    <mergeCell ref="I9:L9"/>
    <mergeCell ref="E21:L21"/>
    <mergeCell ref="E17:K17"/>
    <mergeCell ref="E14:H14"/>
    <mergeCell ref="E12:H12"/>
    <mergeCell ref="I12:L12"/>
    <mergeCell ref="E19:K19"/>
  </mergeCells>
  <printOptions horizontalCentered="1" verticalCentered="1"/>
  <pageMargins left="0.39370078740157483" right="0.43307086614173229" top="0.39370078740157483" bottom="0.19685039370078741" header="0.19685039370078741" footer="0.15748031496062992"/>
  <pageSetup paperSize="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11</xdr:col>
                    <xdr:colOff>123825</xdr:colOff>
                    <xdr:row>16</xdr:row>
                    <xdr:rowOff>28575</xdr:rowOff>
                  </from>
                  <to>
                    <xdr:col>11</xdr:col>
                    <xdr:colOff>1038225</xdr:colOff>
                    <xdr:row>17</xdr:row>
                    <xdr:rowOff>9525</xdr:rowOff>
                  </to>
                </anchor>
              </controlPr>
            </control>
          </mc:Choice>
        </mc:AlternateContent>
        <mc:AlternateContent xmlns:mc="http://schemas.openxmlformats.org/markup-compatibility/2006">
          <mc:Choice Requires="x14">
            <control shapeId="1026" r:id="rId5" name="Drop Down 2">
              <controlPr defaultSize="0" autoLine="0" autoPict="0">
                <anchor moveWithCells="1">
                  <from>
                    <xdr:col>11</xdr:col>
                    <xdr:colOff>123825</xdr:colOff>
                    <xdr:row>17</xdr:row>
                    <xdr:rowOff>180975</xdr:rowOff>
                  </from>
                  <to>
                    <xdr:col>11</xdr:col>
                    <xdr:colOff>1038225</xdr:colOff>
                    <xdr:row>18</xdr:row>
                    <xdr:rowOff>161925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B3" sqref="B3"/>
    </sheetView>
  </sheetViews>
  <sheetFormatPr baseColWidth="10" defaultRowHeight="14.25" x14ac:dyDescent="0.2"/>
  <cols>
    <col min="1" max="1" width="11" style="90"/>
    <col min="2" max="2" width="119.5" style="90" customWidth="1"/>
    <col min="3" max="16384" width="11" style="90"/>
  </cols>
  <sheetData>
    <row r="1" spans="1:8" s="191" customFormat="1" ht="34.5" customHeight="1" thickBot="1" x14ac:dyDescent="0.25">
      <c r="A1" s="99"/>
      <c r="B1" s="141" t="s">
        <v>444</v>
      </c>
      <c r="C1" s="99"/>
      <c r="D1" s="99"/>
      <c r="E1" s="99"/>
      <c r="F1" s="99"/>
      <c r="G1" s="99"/>
      <c r="H1" s="99"/>
    </row>
    <row r="2" spans="1:8" ht="15" x14ac:dyDescent="0.25">
      <c r="B2" s="332" t="s">
        <v>261</v>
      </c>
    </row>
    <row r="3" spans="1:8" ht="99.75" x14ac:dyDescent="0.2">
      <c r="B3" s="124" t="s">
        <v>262</v>
      </c>
    </row>
    <row r="4" spans="1:8" ht="15" x14ac:dyDescent="0.25">
      <c r="B4" s="125" t="s">
        <v>263</v>
      </c>
    </row>
    <row r="5" spans="1:8" ht="285" x14ac:dyDescent="0.2">
      <c r="B5" s="126" t="s">
        <v>264</v>
      </c>
    </row>
    <row r="6" spans="1:8" ht="15" x14ac:dyDescent="0.25">
      <c r="B6" s="125" t="s">
        <v>265</v>
      </c>
    </row>
    <row r="7" spans="1:8" ht="85.5" x14ac:dyDescent="0.2">
      <c r="B7" s="124" t="s">
        <v>266</v>
      </c>
    </row>
    <row r="8" spans="1:8" ht="15" x14ac:dyDescent="0.25">
      <c r="B8" s="123" t="s">
        <v>267</v>
      </c>
    </row>
    <row r="9" spans="1:8" ht="114" x14ac:dyDescent="0.2">
      <c r="B9" s="124" t="s">
        <v>268</v>
      </c>
    </row>
    <row r="10" spans="1:8" ht="15" x14ac:dyDescent="0.25">
      <c r="B10" s="123" t="s">
        <v>269</v>
      </c>
    </row>
    <row r="11" spans="1:8" ht="299.25" x14ac:dyDescent="0.2">
      <c r="B11" s="124" t="s">
        <v>270</v>
      </c>
    </row>
    <row r="12" spans="1:8" ht="15" x14ac:dyDescent="0.25">
      <c r="B12" s="127" t="s">
        <v>271</v>
      </c>
    </row>
    <row r="13" spans="1:8" ht="42.75" x14ac:dyDescent="0.2">
      <c r="B13" s="126" t="s">
        <v>272</v>
      </c>
    </row>
    <row r="14" spans="1:8" ht="15" x14ac:dyDescent="0.25">
      <c r="B14" s="125" t="s">
        <v>273</v>
      </c>
    </row>
    <row r="15" spans="1:8" ht="42.75" x14ac:dyDescent="0.2">
      <c r="B15" s="124" t="s">
        <v>274</v>
      </c>
    </row>
    <row r="16" spans="1:8" ht="15" x14ac:dyDescent="0.25">
      <c r="B16" s="123" t="s">
        <v>275</v>
      </c>
    </row>
    <row r="17" spans="2:2" ht="42.75" x14ac:dyDescent="0.2">
      <c r="B17" s="124" t="s">
        <v>276</v>
      </c>
    </row>
    <row r="18" spans="2:2" ht="15" x14ac:dyDescent="0.25">
      <c r="B18" s="127" t="s">
        <v>277</v>
      </c>
    </row>
    <row r="19" spans="2:2" ht="42.75" x14ac:dyDescent="0.2">
      <c r="B19" s="126" t="s">
        <v>278</v>
      </c>
    </row>
    <row r="20" spans="2:2" ht="15" x14ac:dyDescent="0.2">
      <c r="B20" s="128" t="s">
        <v>181</v>
      </c>
    </row>
    <row r="21" spans="2:2" ht="71.25" x14ac:dyDescent="0.2">
      <c r="B21" s="124" t="s">
        <v>279</v>
      </c>
    </row>
    <row r="22" spans="2:2" ht="15" x14ac:dyDescent="0.25">
      <c r="B22" s="123" t="s">
        <v>280</v>
      </c>
    </row>
    <row r="23" spans="2:2" ht="86.25" thickBot="1" x14ac:dyDescent="0.25">
      <c r="B23" s="129" t="s">
        <v>281</v>
      </c>
    </row>
    <row r="24" spans="2:2" ht="15" x14ac:dyDescent="0.25">
      <c r="B24" s="123" t="s">
        <v>289</v>
      </c>
    </row>
    <row r="25" spans="2:2" ht="57.75" thickBot="1" x14ac:dyDescent="0.25">
      <c r="B25" s="129" t="s">
        <v>290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Q347"/>
  <sheetViews>
    <sheetView workbookViewId="0">
      <selection activeCell="B2" sqref="B2:G2"/>
    </sheetView>
  </sheetViews>
  <sheetFormatPr baseColWidth="10" defaultRowHeight="14.25" x14ac:dyDescent="0.2"/>
  <cols>
    <col min="1" max="1" width="11" style="99"/>
    <col min="2" max="2" width="41.125" style="99" bestFit="1" customWidth="1"/>
    <col min="3" max="3" width="50.5" style="99" bestFit="1" customWidth="1"/>
    <col min="4" max="4" width="10" style="99" customWidth="1"/>
    <col min="5" max="5" width="11" style="99"/>
    <col min="6" max="6" width="12.75" style="99" customWidth="1"/>
    <col min="7" max="7" width="13.375" style="99" customWidth="1"/>
    <col min="8" max="8" width="11" style="99"/>
    <col min="9" max="16384" width="11" style="191"/>
  </cols>
  <sheetData>
    <row r="1" spans="2:7" ht="34.5" customHeight="1" thickBot="1" x14ac:dyDescent="0.25">
      <c r="B1" s="141" t="s">
        <v>349</v>
      </c>
    </row>
    <row r="2" spans="2:7" ht="64.5" customHeight="1" x14ac:dyDescent="0.2">
      <c r="B2" s="380" t="s">
        <v>445</v>
      </c>
      <c r="C2" s="381"/>
      <c r="D2" s="381"/>
      <c r="E2" s="381"/>
      <c r="F2" s="381"/>
      <c r="G2" s="382"/>
    </row>
    <row r="3" spans="2:7" x14ac:dyDescent="0.2">
      <c r="B3" s="194"/>
      <c r="C3" s="195"/>
      <c r="D3" s="195"/>
      <c r="E3" s="195"/>
      <c r="F3" s="195"/>
      <c r="G3" s="193"/>
    </row>
    <row r="4" spans="2:7" ht="89.25" customHeight="1" x14ac:dyDescent="0.2">
      <c r="B4" s="378" t="s">
        <v>292</v>
      </c>
      <c r="C4" s="379"/>
      <c r="D4" s="196"/>
      <c r="E4" s="196"/>
      <c r="F4" s="196"/>
      <c r="G4" s="197"/>
    </row>
    <row r="5" spans="2:7" ht="15" customHeight="1" x14ac:dyDescent="0.2">
      <c r="B5" s="198"/>
      <c r="C5" s="199"/>
      <c r="D5" s="199"/>
      <c r="E5" s="199"/>
      <c r="F5" s="199"/>
      <c r="G5" s="193"/>
    </row>
    <row r="6" spans="2:7" ht="31.5" customHeight="1" x14ac:dyDescent="0.2">
      <c r="B6" s="385" t="s">
        <v>446</v>
      </c>
      <c r="C6" s="386"/>
      <c r="D6" s="386"/>
      <c r="E6" s="386"/>
      <c r="F6" s="386"/>
      <c r="G6" s="197"/>
    </row>
    <row r="7" spans="2:7" ht="15" customHeight="1" x14ac:dyDescent="0.2">
      <c r="B7" s="200"/>
      <c r="C7" s="201" t="s">
        <v>182</v>
      </c>
      <c r="D7" s="98"/>
      <c r="E7" s="98"/>
      <c r="F7" s="98"/>
      <c r="G7" s="193"/>
    </row>
    <row r="8" spans="2:7" ht="15" customHeight="1" x14ac:dyDescent="0.2">
      <c r="B8" s="200"/>
      <c r="C8" s="201" t="s">
        <v>183</v>
      </c>
      <c r="D8" s="98"/>
      <c r="E8" s="98"/>
      <c r="F8" s="98"/>
      <c r="G8" s="193"/>
    </row>
    <row r="9" spans="2:7" ht="15" customHeight="1" x14ac:dyDescent="0.2">
      <c r="B9" s="200"/>
      <c r="C9" s="201" t="s">
        <v>184</v>
      </c>
      <c r="D9" s="98"/>
      <c r="E9" s="98"/>
      <c r="F9" s="98"/>
      <c r="G9" s="193"/>
    </row>
    <row r="10" spans="2:7" ht="15" customHeight="1" x14ac:dyDescent="0.2">
      <c r="B10" s="200"/>
      <c r="C10" s="202" t="s">
        <v>185</v>
      </c>
      <c r="D10" s="98"/>
      <c r="E10" s="98"/>
      <c r="F10" s="98"/>
      <c r="G10" s="193"/>
    </row>
    <row r="11" spans="2:7" ht="15" customHeight="1" x14ac:dyDescent="0.2">
      <c r="B11" s="200"/>
      <c r="C11" s="202" t="s">
        <v>186</v>
      </c>
      <c r="D11" s="98"/>
      <c r="E11" s="98"/>
      <c r="F11" s="98"/>
      <c r="G11" s="193"/>
    </row>
    <row r="12" spans="2:7" ht="15" customHeight="1" x14ac:dyDescent="0.2">
      <c r="B12" s="200"/>
      <c r="C12" s="203" t="s">
        <v>187</v>
      </c>
      <c r="D12" s="204"/>
      <c r="E12" s="98"/>
      <c r="F12" s="98"/>
      <c r="G12" s="193"/>
    </row>
    <row r="13" spans="2:7" ht="15" customHeight="1" x14ac:dyDescent="0.2">
      <c r="B13" s="200"/>
      <c r="C13" s="98"/>
      <c r="D13" s="98"/>
      <c r="E13" s="98"/>
      <c r="F13" s="98"/>
      <c r="G13" s="193"/>
    </row>
    <row r="14" spans="2:7" ht="15" customHeight="1" x14ac:dyDescent="0.2">
      <c r="B14" s="387" t="s">
        <v>447</v>
      </c>
      <c r="C14" s="388"/>
      <c r="D14" s="205"/>
      <c r="E14" s="206"/>
      <c r="F14" s="206"/>
      <c r="G14" s="197"/>
    </row>
    <row r="15" spans="2:7" ht="15" customHeight="1" x14ac:dyDescent="0.2">
      <c r="B15" s="207"/>
      <c r="C15" s="208"/>
      <c r="D15" s="209"/>
      <c r="E15" s="98"/>
      <c r="F15" s="98"/>
      <c r="G15" s="193"/>
    </row>
    <row r="16" spans="2:7" ht="15" customHeight="1" x14ac:dyDescent="0.2">
      <c r="B16" s="383" t="s">
        <v>260</v>
      </c>
      <c r="C16" s="384"/>
      <c r="D16" s="209"/>
      <c r="E16" s="98"/>
      <c r="F16" s="98"/>
      <c r="G16" s="193"/>
    </row>
    <row r="17" spans="2:17" ht="15" customHeight="1" x14ac:dyDescent="0.2">
      <c r="B17" s="207"/>
      <c r="C17" s="208"/>
      <c r="D17" s="209"/>
      <c r="E17" s="98"/>
      <c r="F17" s="98"/>
      <c r="G17" s="193"/>
    </row>
    <row r="18" spans="2:17" ht="14.25" customHeight="1" x14ac:dyDescent="0.2">
      <c r="B18" s="389" t="s">
        <v>188</v>
      </c>
      <c r="C18" s="390"/>
      <c r="D18" s="210"/>
      <c r="E18" s="98"/>
      <c r="F18" s="98"/>
      <c r="G18" s="193"/>
    </row>
    <row r="19" spans="2:17" ht="15" customHeight="1" x14ac:dyDescent="0.2">
      <c r="B19" s="389"/>
      <c r="C19" s="390"/>
      <c r="D19" s="204"/>
      <c r="E19" s="98"/>
      <c r="F19" s="98"/>
      <c r="G19" s="193"/>
      <c r="H19" s="98"/>
      <c r="I19" s="211"/>
      <c r="J19" s="211"/>
      <c r="K19" s="211"/>
      <c r="L19" s="211"/>
      <c r="M19" s="211"/>
      <c r="N19" s="211"/>
      <c r="O19" s="211"/>
      <c r="P19" s="211"/>
      <c r="Q19" s="211"/>
    </row>
    <row r="20" spans="2:17" ht="15" customHeight="1" thickBot="1" x14ac:dyDescent="0.25">
      <c r="B20" s="212"/>
      <c r="C20" s="213"/>
      <c r="D20" s="98"/>
      <c r="E20" s="98"/>
      <c r="F20" s="98"/>
      <c r="G20" s="193"/>
      <c r="H20" s="98"/>
      <c r="I20" s="211"/>
      <c r="J20" s="211"/>
      <c r="K20" s="211"/>
      <c r="L20" s="211"/>
      <c r="M20" s="211"/>
      <c r="N20" s="211"/>
      <c r="O20" s="211"/>
      <c r="P20" s="211"/>
      <c r="Q20" s="211"/>
    </row>
    <row r="21" spans="2:17" ht="15" thickBot="1" x14ac:dyDescent="0.25">
      <c r="B21" s="200"/>
      <c r="C21" s="396" t="s">
        <v>189</v>
      </c>
      <c r="D21" s="397"/>
      <c r="E21" s="98"/>
      <c r="F21" s="98"/>
      <c r="G21" s="193"/>
      <c r="H21" s="98"/>
      <c r="I21" s="211"/>
      <c r="J21" s="211"/>
      <c r="K21" s="211"/>
      <c r="L21" s="211"/>
      <c r="M21" s="211"/>
      <c r="N21" s="211"/>
      <c r="O21" s="211"/>
      <c r="P21" s="211"/>
      <c r="Q21" s="211"/>
    </row>
    <row r="22" spans="2:17" ht="15" thickBot="1" x14ac:dyDescent="0.25">
      <c r="B22" s="391" t="s">
        <v>190</v>
      </c>
      <c r="C22" s="392"/>
      <c r="D22" s="391" t="s">
        <v>191</v>
      </c>
      <c r="E22" s="393"/>
      <c r="F22" s="393"/>
      <c r="G22" s="392"/>
      <c r="H22" s="214"/>
      <c r="I22" s="211"/>
      <c r="J22" s="211"/>
      <c r="K22" s="211"/>
      <c r="L22" s="211"/>
      <c r="M22" s="211"/>
      <c r="N22" s="211"/>
      <c r="O22" s="211"/>
      <c r="P22" s="211"/>
      <c r="Q22" s="211"/>
    </row>
    <row r="23" spans="2:17" ht="15" customHeight="1" x14ac:dyDescent="0.2">
      <c r="B23" s="215" t="s">
        <v>192</v>
      </c>
      <c r="C23" s="214"/>
      <c r="D23" s="214" t="s">
        <v>193</v>
      </c>
      <c r="E23" s="214"/>
      <c r="F23" s="214"/>
      <c r="G23" s="216"/>
      <c r="H23" s="98"/>
      <c r="I23" s="211"/>
      <c r="J23" s="211"/>
      <c r="K23" s="211"/>
      <c r="L23" s="211"/>
      <c r="M23" s="211"/>
      <c r="N23" s="211"/>
      <c r="O23" s="211"/>
      <c r="P23" s="211"/>
      <c r="Q23" s="211"/>
    </row>
    <row r="24" spans="2:17" ht="33.75" customHeight="1" x14ac:dyDescent="0.2">
      <c r="B24" s="217" t="s">
        <v>194</v>
      </c>
      <c r="C24" s="218"/>
      <c r="D24" s="395" t="s">
        <v>195</v>
      </c>
      <c r="E24" s="395"/>
      <c r="F24" s="395"/>
      <c r="G24" s="193"/>
      <c r="H24" s="98"/>
      <c r="I24" s="211"/>
      <c r="J24" s="211"/>
      <c r="K24" s="211"/>
      <c r="L24" s="211"/>
      <c r="M24" s="211"/>
      <c r="N24" s="211"/>
      <c r="O24" s="211"/>
      <c r="P24" s="211"/>
      <c r="Q24" s="211"/>
    </row>
    <row r="25" spans="2:17" ht="15" customHeight="1" x14ac:dyDescent="0.2">
      <c r="B25" s="215" t="s">
        <v>196</v>
      </c>
      <c r="C25" s="218"/>
      <c r="D25" s="214" t="s">
        <v>197</v>
      </c>
      <c r="E25" s="98"/>
      <c r="F25" s="98"/>
      <c r="G25" s="193"/>
      <c r="H25" s="98"/>
      <c r="I25" s="211"/>
      <c r="J25" s="211"/>
      <c r="K25" s="211"/>
      <c r="L25" s="211"/>
      <c r="M25" s="211"/>
      <c r="N25" s="211"/>
      <c r="O25" s="211"/>
      <c r="P25" s="211"/>
      <c r="Q25" s="211"/>
    </row>
    <row r="26" spans="2:17" ht="15" customHeight="1" x14ac:dyDescent="0.2">
      <c r="B26" s="215" t="s">
        <v>198</v>
      </c>
      <c r="C26" s="218"/>
      <c r="D26" s="214" t="s">
        <v>199</v>
      </c>
      <c r="E26" s="98"/>
      <c r="F26" s="98"/>
      <c r="G26" s="193"/>
      <c r="H26" s="98"/>
      <c r="I26" s="211"/>
      <c r="J26" s="211"/>
      <c r="K26" s="211"/>
      <c r="L26" s="211"/>
      <c r="M26" s="211"/>
      <c r="N26" s="211"/>
      <c r="O26" s="211"/>
      <c r="P26" s="211"/>
      <c r="Q26" s="211"/>
    </row>
    <row r="27" spans="2:17" ht="15" customHeight="1" x14ac:dyDescent="0.2">
      <c r="B27" s="215" t="s">
        <v>200</v>
      </c>
      <c r="C27" s="218"/>
      <c r="D27" s="214" t="s">
        <v>201</v>
      </c>
      <c r="E27" s="98"/>
      <c r="F27" s="98"/>
      <c r="G27" s="193"/>
      <c r="H27" s="98"/>
      <c r="I27" s="211"/>
      <c r="J27" s="211"/>
      <c r="K27" s="211"/>
      <c r="L27" s="211"/>
      <c r="M27" s="211"/>
      <c r="N27" s="211"/>
      <c r="O27" s="211"/>
      <c r="P27" s="211"/>
      <c r="Q27" s="211"/>
    </row>
    <row r="28" spans="2:17" ht="15" customHeight="1" x14ac:dyDescent="0.2">
      <c r="B28" s="215" t="s">
        <v>4</v>
      </c>
      <c r="C28" s="218"/>
      <c r="D28" s="214" t="s">
        <v>202</v>
      </c>
      <c r="E28" s="98"/>
      <c r="F28" s="98"/>
      <c r="G28" s="193"/>
      <c r="H28" s="98"/>
      <c r="I28" s="211"/>
      <c r="J28" s="211"/>
      <c r="K28" s="211"/>
      <c r="L28" s="211"/>
      <c r="M28" s="211"/>
      <c r="N28" s="211"/>
      <c r="O28" s="211"/>
      <c r="P28" s="211"/>
      <c r="Q28" s="211"/>
    </row>
    <row r="29" spans="2:17" ht="15" customHeight="1" x14ac:dyDescent="0.2">
      <c r="B29" s="215" t="s">
        <v>203</v>
      </c>
      <c r="C29" s="218"/>
      <c r="D29" s="214" t="s">
        <v>204</v>
      </c>
      <c r="E29" s="98"/>
      <c r="F29" s="398"/>
      <c r="G29" s="399"/>
      <c r="H29" s="98"/>
      <c r="I29" s="211"/>
      <c r="J29" s="211"/>
      <c r="K29" s="211"/>
      <c r="L29" s="211"/>
      <c r="M29" s="211"/>
      <c r="N29" s="211"/>
      <c r="O29" s="211"/>
      <c r="P29" s="211"/>
      <c r="Q29" s="211"/>
    </row>
    <row r="30" spans="2:17" ht="15" customHeight="1" x14ac:dyDescent="0.2">
      <c r="B30" s="215" t="s">
        <v>205</v>
      </c>
      <c r="C30" s="98"/>
      <c r="D30" s="98"/>
      <c r="E30" s="98"/>
      <c r="F30" s="98"/>
      <c r="G30" s="193"/>
      <c r="H30" s="98"/>
      <c r="I30" s="211"/>
      <c r="J30" s="211"/>
      <c r="K30" s="211"/>
      <c r="L30" s="211"/>
      <c r="M30" s="211"/>
      <c r="N30" s="211"/>
      <c r="O30" s="211"/>
      <c r="P30" s="211"/>
      <c r="Q30" s="211"/>
    </row>
    <row r="31" spans="2:17" ht="15" customHeight="1" x14ac:dyDescent="0.2">
      <c r="B31" s="215" t="s">
        <v>206</v>
      </c>
      <c r="C31" s="98"/>
      <c r="D31" s="98"/>
      <c r="E31" s="98"/>
      <c r="F31" s="98"/>
      <c r="G31" s="193"/>
    </row>
    <row r="32" spans="2:17" ht="15" customHeight="1" x14ac:dyDescent="0.2">
      <c r="B32" s="215" t="s">
        <v>207</v>
      </c>
      <c r="C32" s="98"/>
      <c r="D32" s="98"/>
      <c r="E32" s="98"/>
      <c r="F32" s="98"/>
      <c r="G32" s="193"/>
    </row>
    <row r="33" spans="2:7" ht="15" customHeight="1" x14ac:dyDescent="0.2">
      <c r="B33" s="215" t="s">
        <v>208</v>
      </c>
      <c r="C33" s="98"/>
      <c r="D33" s="98"/>
      <c r="E33" s="98"/>
      <c r="F33" s="98"/>
      <c r="G33" s="193"/>
    </row>
    <row r="34" spans="2:7" ht="15" customHeight="1" x14ac:dyDescent="0.2">
      <c r="B34" s="215" t="s">
        <v>209</v>
      </c>
      <c r="C34" s="98"/>
      <c r="D34" s="98"/>
      <c r="E34" s="98"/>
      <c r="F34" s="98"/>
      <c r="G34" s="193"/>
    </row>
    <row r="35" spans="2:7" x14ac:dyDescent="0.2">
      <c r="B35" s="215" t="s">
        <v>210</v>
      </c>
      <c r="C35" s="98"/>
      <c r="D35" s="98"/>
      <c r="E35" s="98"/>
      <c r="F35" s="98"/>
      <c r="G35" s="193"/>
    </row>
    <row r="36" spans="2:7" ht="15" customHeight="1" x14ac:dyDescent="0.2">
      <c r="B36" s="215" t="s">
        <v>211</v>
      </c>
      <c r="C36" s="98"/>
      <c r="D36" s="98"/>
      <c r="E36" s="98"/>
      <c r="F36" s="98"/>
      <c r="G36" s="193"/>
    </row>
    <row r="37" spans="2:7" ht="15" customHeight="1" x14ac:dyDescent="0.2">
      <c r="B37" s="215" t="s">
        <v>212</v>
      </c>
      <c r="C37" s="98"/>
      <c r="D37" s="98"/>
      <c r="E37" s="98"/>
      <c r="F37" s="98"/>
      <c r="G37" s="193"/>
    </row>
    <row r="38" spans="2:7" ht="17.25" customHeight="1" x14ac:dyDescent="0.2">
      <c r="B38" s="215" t="s">
        <v>213</v>
      </c>
      <c r="C38" s="204"/>
      <c r="D38" s="98"/>
      <c r="E38" s="98"/>
      <c r="F38" s="98"/>
      <c r="G38" s="193"/>
    </row>
    <row r="39" spans="2:7" ht="13.5" customHeight="1" x14ac:dyDescent="0.2">
      <c r="B39" s="200"/>
      <c r="C39" s="219"/>
      <c r="D39" s="220"/>
      <c r="E39" s="98"/>
      <c r="F39" s="98"/>
      <c r="G39" s="193"/>
    </row>
    <row r="40" spans="2:7" x14ac:dyDescent="0.2">
      <c r="B40" s="387" t="s">
        <v>308</v>
      </c>
      <c r="C40" s="388"/>
      <c r="D40" s="205"/>
      <c r="E40" s="206"/>
      <c r="F40" s="206"/>
      <c r="G40" s="197"/>
    </row>
    <row r="41" spans="2:7" ht="15" customHeight="1" x14ac:dyDescent="0.2">
      <c r="B41" s="394" t="s">
        <v>214</v>
      </c>
      <c r="C41" s="395"/>
      <c r="D41" s="98"/>
      <c r="E41" s="98"/>
      <c r="F41" s="98"/>
      <c r="G41" s="193"/>
    </row>
    <row r="42" spans="2:7" ht="15" customHeight="1" x14ac:dyDescent="0.2">
      <c r="B42" s="394"/>
      <c r="C42" s="395"/>
      <c r="D42" s="221"/>
      <c r="E42" s="98"/>
      <c r="F42" s="98"/>
      <c r="G42" s="193"/>
    </row>
    <row r="43" spans="2:7" ht="15" customHeight="1" x14ac:dyDescent="0.2">
      <c r="B43" s="394"/>
      <c r="C43" s="395"/>
      <c r="D43" s="98"/>
      <c r="E43" s="98"/>
      <c r="F43" s="98"/>
      <c r="G43" s="193"/>
    </row>
    <row r="44" spans="2:7" ht="15" customHeight="1" x14ac:dyDescent="0.2">
      <c r="B44" s="200"/>
      <c r="C44" s="386" t="s">
        <v>215</v>
      </c>
      <c r="D44" s="386"/>
      <c r="E44" s="98"/>
      <c r="F44" s="98"/>
      <c r="G44" s="193"/>
    </row>
    <row r="45" spans="2:7" ht="15" customHeight="1" x14ac:dyDescent="0.2">
      <c r="B45" s="200"/>
      <c r="C45" s="201" t="s">
        <v>18</v>
      </c>
      <c r="D45" s="218"/>
      <c r="E45" s="98"/>
      <c r="F45" s="98"/>
      <c r="G45" s="193"/>
    </row>
    <row r="46" spans="2:7" ht="15" customHeight="1" x14ac:dyDescent="0.2">
      <c r="B46" s="200"/>
      <c r="C46" s="201" t="s">
        <v>216</v>
      </c>
      <c r="D46" s="218"/>
      <c r="E46" s="98"/>
      <c r="F46" s="98"/>
      <c r="G46" s="193"/>
    </row>
    <row r="47" spans="2:7" ht="15" customHeight="1" x14ac:dyDescent="0.2">
      <c r="B47" s="200"/>
      <c r="C47" s="201" t="s">
        <v>217</v>
      </c>
      <c r="D47" s="218"/>
      <c r="E47" s="98"/>
      <c r="F47" s="98"/>
      <c r="G47" s="193"/>
    </row>
    <row r="48" spans="2:7" ht="15.75" customHeight="1" x14ac:dyDescent="0.2">
      <c r="B48" s="200"/>
      <c r="C48" s="201" t="s">
        <v>218</v>
      </c>
      <c r="D48" s="209"/>
      <c r="E48" s="98"/>
      <c r="F48" s="98"/>
      <c r="G48" s="193"/>
    </row>
    <row r="49" spans="2:7" ht="15" customHeight="1" x14ac:dyDescent="0.2">
      <c r="B49" s="200"/>
      <c r="C49" s="201"/>
      <c r="D49" s="209"/>
      <c r="E49" s="98"/>
      <c r="F49" s="98"/>
      <c r="G49" s="193"/>
    </row>
    <row r="50" spans="2:7" ht="15" customHeight="1" x14ac:dyDescent="0.2">
      <c r="B50" s="200"/>
      <c r="C50" s="201" t="s">
        <v>187</v>
      </c>
      <c r="D50" s="204"/>
      <c r="E50" s="98"/>
      <c r="F50" s="98"/>
      <c r="G50" s="193"/>
    </row>
    <row r="51" spans="2:7" ht="15" customHeight="1" x14ac:dyDescent="0.2">
      <c r="B51" s="200"/>
      <c r="C51" s="98"/>
      <c r="D51" s="98"/>
      <c r="E51" s="98"/>
      <c r="F51" s="98"/>
      <c r="G51" s="193"/>
    </row>
    <row r="52" spans="2:7" ht="15" customHeight="1" x14ac:dyDescent="0.2">
      <c r="B52" s="387" t="s">
        <v>299</v>
      </c>
      <c r="C52" s="388"/>
      <c r="D52" s="205"/>
      <c r="E52" s="206"/>
      <c r="F52" s="206"/>
      <c r="G52" s="197"/>
    </row>
    <row r="53" spans="2:7" ht="15" customHeight="1" x14ac:dyDescent="0.2">
      <c r="B53" s="394" t="s">
        <v>219</v>
      </c>
      <c r="C53" s="395"/>
      <c r="D53" s="98"/>
      <c r="E53" s="98"/>
      <c r="F53" s="98"/>
      <c r="G53" s="193"/>
    </row>
    <row r="54" spans="2:7" ht="15" customHeight="1" x14ac:dyDescent="0.2">
      <c r="B54" s="394"/>
      <c r="C54" s="395"/>
      <c r="D54" s="221"/>
      <c r="E54" s="98"/>
      <c r="F54" s="98"/>
      <c r="G54" s="193"/>
    </row>
    <row r="55" spans="2:7" ht="15" customHeight="1" x14ac:dyDescent="0.2">
      <c r="B55" s="217"/>
      <c r="C55" s="209"/>
      <c r="D55" s="210"/>
      <c r="E55" s="98"/>
      <c r="F55" s="98"/>
      <c r="G55" s="193"/>
    </row>
    <row r="56" spans="2:7" ht="15" customHeight="1" x14ac:dyDescent="0.2">
      <c r="B56" s="200"/>
      <c r="C56" s="222" t="s">
        <v>220</v>
      </c>
      <c r="D56" s="223"/>
      <c r="E56" s="206"/>
      <c r="F56" s="98"/>
      <c r="G56" s="193"/>
    </row>
    <row r="57" spans="2:7" ht="15" customHeight="1" x14ac:dyDescent="0.2">
      <c r="B57" s="200"/>
      <c r="C57" s="219"/>
      <c r="D57" s="224"/>
      <c r="E57" s="98"/>
      <c r="F57" s="98"/>
      <c r="G57" s="193"/>
    </row>
    <row r="58" spans="2:7" ht="15" customHeight="1" x14ac:dyDescent="0.2">
      <c r="B58" s="400" t="s">
        <v>221</v>
      </c>
      <c r="C58" s="401"/>
      <c r="D58" s="226"/>
      <c r="E58" s="98"/>
      <c r="F58" s="98"/>
      <c r="G58" s="193"/>
    </row>
    <row r="59" spans="2:7" ht="15" customHeight="1" x14ac:dyDescent="0.2">
      <c r="B59" s="225"/>
      <c r="C59" s="271"/>
      <c r="D59" s="236"/>
      <c r="E59" s="98"/>
      <c r="F59" s="98"/>
      <c r="G59" s="193"/>
    </row>
    <row r="60" spans="2:7" ht="15" customHeight="1" x14ac:dyDescent="0.2">
      <c r="B60" s="225"/>
      <c r="C60" s="271" t="s">
        <v>344</v>
      </c>
      <c r="D60" s="226"/>
      <c r="E60" s="98"/>
      <c r="F60" s="98"/>
      <c r="G60" s="193"/>
    </row>
    <row r="61" spans="2:7" ht="15" customHeight="1" x14ac:dyDescent="0.2">
      <c r="B61" s="200"/>
      <c r="C61" s="98"/>
      <c r="D61" s="98"/>
      <c r="E61" s="98"/>
      <c r="F61" s="98"/>
      <c r="G61" s="193"/>
    </row>
    <row r="62" spans="2:7" ht="15" customHeight="1" x14ac:dyDescent="0.2">
      <c r="B62" s="387" t="s">
        <v>73</v>
      </c>
      <c r="C62" s="388"/>
      <c r="D62" s="205"/>
      <c r="E62" s="206"/>
      <c r="F62" s="206"/>
      <c r="G62" s="197"/>
    </row>
    <row r="63" spans="2:7" ht="15" customHeight="1" x14ac:dyDescent="0.2">
      <c r="B63" s="394" t="s">
        <v>249</v>
      </c>
      <c r="C63" s="395"/>
      <c r="D63" s="98"/>
      <c r="E63" s="98"/>
      <c r="F63" s="98"/>
      <c r="G63" s="193"/>
    </row>
    <row r="64" spans="2:7" ht="15" customHeight="1" x14ac:dyDescent="0.2">
      <c r="B64" s="394"/>
      <c r="C64" s="395"/>
      <c r="D64" s="221"/>
      <c r="E64" s="98"/>
      <c r="F64" s="98"/>
      <c r="G64" s="193"/>
    </row>
    <row r="65" spans="2:7" x14ac:dyDescent="0.2">
      <c r="B65" s="217"/>
      <c r="C65" s="209"/>
      <c r="D65" s="98"/>
      <c r="E65" s="98"/>
      <c r="F65" s="98"/>
      <c r="G65" s="193"/>
    </row>
    <row r="66" spans="2:7" ht="15" customHeight="1" x14ac:dyDescent="0.2">
      <c r="B66" s="387" t="s">
        <v>44</v>
      </c>
      <c r="C66" s="388"/>
      <c r="D66" s="205"/>
      <c r="E66" s="206"/>
      <c r="F66" s="206"/>
      <c r="G66" s="197"/>
    </row>
    <row r="67" spans="2:7" ht="28.5" customHeight="1" x14ac:dyDescent="0.2">
      <c r="B67" s="402" t="s">
        <v>222</v>
      </c>
      <c r="C67" s="403"/>
      <c r="D67" s="98"/>
      <c r="E67" s="98"/>
      <c r="F67" s="98"/>
      <c r="G67" s="193"/>
    </row>
    <row r="68" spans="2:7" x14ac:dyDescent="0.2">
      <c r="B68" s="402"/>
      <c r="C68" s="403"/>
      <c r="D68" s="221"/>
      <c r="E68" s="98"/>
      <c r="F68" s="98"/>
      <c r="G68" s="193"/>
    </row>
    <row r="69" spans="2:7" x14ac:dyDescent="0.2">
      <c r="B69" s="402"/>
      <c r="C69" s="403"/>
      <c r="D69" s="98"/>
      <c r="E69" s="98"/>
      <c r="F69" s="98"/>
      <c r="G69" s="193"/>
    </row>
    <row r="70" spans="2:7" x14ac:dyDescent="0.2">
      <c r="B70" s="200"/>
      <c r="C70" s="386" t="s">
        <v>223</v>
      </c>
      <c r="D70" s="386"/>
      <c r="E70" s="386"/>
      <c r="F70" s="386"/>
      <c r="G70" s="193"/>
    </row>
    <row r="71" spans="2:7" ht="15" customHeight="1" x14ac:dyDescent="0.2">
      <c r="B71" s="200"/>
      <c r="C71" s="201"/>
      <c r="D71" s="201"/>
      <c r="E71" s="201"/>
      <c r="F71" s="201"/>
      <c r="G71" s="193"/>
    </row>
    <row r="72" spans="2:7" ht="15" customHeight="1" x14ac:dyDescent="0.2">
      <c r="B72" s="200"/>
      <c r="C72" s="201"/>
      <c r="D72" s="201"/>
      <c r="E72" s="201"/>
      <c r="F72" s="201"/>
      <c r="G72" s="193"/>
    </row>
    <row r="73" spans="2:7" ht="15" customHeight="1" x14ac:dyDescent="0.2">
      <c r="B73" s="404" t="s">
        <v>224</v>
      </c>
      <c r="C73" s="405"/>
      <c r="D73" s="227"/>
      <c r="E73" s="98"/>
      <c r="F73" s="98"/>
      <c r="G73" s="193"/>
    </row>
    <row r="74" spans="2:7" ht="15" customHeight="1" x14ac:dyDescent="0.2">
      <c r="B74" s="200"/>
      <c r="C74" s="209"/>
      <c r="D74" s="98"/>
      <c r="E74" s="98"/>
      <c r="F74" s="98"/>
      <c r="G74" s="193"/>
    </row>
    <row r="75" spans="2:7" ht="15" customHeight="1" x14ac:dyDescent="0.2">
      <c r="B75" s="385" t="s">
        <v>225</v>
      </c>
      <c r="C75" s="386"/>
      <c r="D75" s="386"/>
      <c r="E75" s="386"/>
      <c r="F75" s="386"/>
      <c r="G75" s="197"/>
    </row>
    <row r="76" spans="2:7" ht="15" customHeight="1" x14ac:dyDescent="0.2">
      <c r="B76" s="406" t="s">
        <v>226</v>
      </c>
      <c r="C76" s="407"/>
      <c r="D76" s="98"/>
      <c r="E76" s="98"/>
      <c r="F76" s="98"/>
      <c r="G76" s="193"/>
    </row>
    <row r="77" spans="2:7" ht="15" customHeight="1" x14ac:dyDescent="0.2">
      <c r="B77" s="406"/>
      <c r="C77" s="407"/>
      <c r="D77" s="98"/>
      <c r="E77" s="98"/>
      <c r="F77" s="98"/>
      <c r="G77" s="193"/>
    </row>
    <row r="78" spans="2:7" ht="15" customHeight="1" x14ac:dyDescent="0.2">
      <c r="B78" s="229"/>
      <c r="C78" s="230"/>
      <c r="D78" s="98"/>
      <c r="E78" s="98"/>
      <c r="F78" s="98"/>
      <c r="G78" s="193"/>
    </row>
    <row r="79" spans="2:7" ht="15" customHeight="1" x14ac:dyDescent="0.2">
      <c r="B79" s="400" t="s">
        <v>227</v>
      </c>
      <c r="C79" s="401"/>
      <c r="D79" s="204"/>
      <c r="E79" s="98"/>
      <c r="F79" s="98"/>
      <c r="G79" s="193"/>
    </row>
    <row r="80" spans="2:7" ht="15" customHeight="1" x14ac:dyDescent="0.2">
      <c r="B80" s="400" t="s">
        <v>228</v>
      </c>
      <c r="C80" s="401"/>
      <c r="D80" s="204"/>
      <c r="E80" s="98"/>
      <c r="F80" s="98"/>
      <c r="G80" s="193"/>
    </row>
    <row r="81" spans="2:7" ht="15" customHeight="1" x14ac:dyDescent="0.2">
      <c r="B81" s="400" t="s">
        <v>229</v>
      </c>
      <c r="C81" s="401"/>
      <c r="D81" s="204"/>
      <c r="E81" s="98"/>
      <c r="F81" s="98"/>
      <c r="G81" s="193"/>
    </row>
    <row r="82" spans="2:7" ht="15" customHeight="1" x14ac:dyDescent="0.2">
      <c r="B82" s="200"/>
      <c r="C82" s="98"/>
      <c r="D82" s="98"/>
      <c r="E82" s="98"/>
      <c r="F82" s="98"/>
      <c r="G82" s="193"/>
    </row>
    <row r="83" spans="2:7" ht="15" customHeight="1" x14ac:dyDescent="0.2">
      <c r="B83" s="387" t="s">
        <v>345</v>
      </c>
      <c r="C83" s="388"/>
      <c r="D83" s="205"/>
      <c r="E83" s="206"/>
      <c r="F83" s="206"/>
      <c r="G83" s="197"/>
    </row>
    <row r="84" spans="2:7" ht="15" customHeight="1" x14ac:dyDescent="0.2">
      <c r="B84" s="394" t="s">
        <v>248</v>
      </c>
      <c r="C84" s="395"/>
      <c r="D84" s="210"/>
      <c r="E84" s="98"/>
      <c r="F84" s="98"/>
      <c r="G84" s="193"/>
    </row>
    <row r="85" spans="2:7" ht="15" customHeight="1" x14ac:dyDescent="0.2">
      <c r="B85" s="394"/>
      <c r="C85" s="395"/>
      <c r="D85" s="204"/>
      <c r="E85" s="98"/>
      <c r="F85" s="98"/>
      <c r="G85" s="193"/>
    </row>
    <row r="86" spans="2:7" ht="15" customHeight="1" x14ac:dyDescent="0.2">
      <c r="B86" s="217"/>
      <c r="C86" s="209"/>
      <c r="D86" s="98"/>
      <c r="E86" s="98"/>
      <c r="F86" s="98"/>
      <c r="G86" s="193"/>
    </row>
    <row r="87" spans="2:7" ht="15" customHeight="1" x14ac:dyDescent="0.2">
      <c r="B87" s="200"/>
      <c r="C87" s="386" t="s">
        <v>230</v>
      </c>
      <c r="D87" s="386"/>
      <c r="E87" s="386"/>
      <c r="F87" s="98"/>
      <c r="G87" s="193"/>
    </row>
    <row r="88" spans="2:7" ht="15" customHeight="1" x14ac:dyDescent="0.2">
      <c r="B88" s="200"/>
      <c r="C88" s="231"/>
      <c r="D88" s="231"/>
      <c r="E88" s="231"/>
      <c r="F88" s="98"/>
      <c r="G88" s="193"/>
    </row>
    <row r="89" spans="2:7" ht="15" customHeight="1" x14ac:dyDescent="0.2">
      <c r="B89" s="200"/>
      <c r="C89" s="231"/>
      <c r="D89" s="231"/>
      <c r="E89" s="231"/>
      <c r="F89" s="98"/>
      <c r="G89" s="193"/>
    </row>
    <row r="90" spans="2:7" ht="15" customHeight="1" x14ac:dyDescent="0.2">
      <c r="B90" s="408" t="s">
        <v>224</v>
      </c>
      <c r="C90" s="410"/>
      <c r="D90" s="204"/>
      <c r="E90" s="98"/>
      <c r="F90" s="98"/>
      <c r="G90" s="193"/>
    </row>
    <row r="91" spans="2:7" ht="15" customHeight="1" x14ac:dyDescent="0.2">
      <c r="B91" s="408"/>
      <c r="C91" s="410"/>
      <c r="D91" s="98"/>
      <c r="E91" s="98"/>
      <c r="F91" s="98"/>
      <c r="G91" s="193"/>
    </row>
    <row r="92" spans="2:7" ht="15" customHeight="1" x14ac:dyDescent="0.2">
      <c r="B92" s="194"/>
      <c r="C92" s="195"/>
      <c r="D92" s="98"/>
      <c r="E92" s="98"/>
      <c r="F92" s="98"/>
      <c r="G92" s="193"/>
    </row>
    <row r="93" spans="2:7" ht="15" customHeight="1" x14ac:dyDescent="0.2">
      <c r="B93" s="408" t="s">
        <v>231</v>
      </c>
      <c r="C93" s="409"/>
      <c r="D93" s="204"/>
      <c r="E93" s="98"/>
      <c r="F93" s="98"/>
      <c r="G93" s="193"/>
    </row>
    <row r="94" spans="2:7" ht="15" customHeight="1" x14ac:dyDescent="0.2">
      <c r="B94" s="267"/>
      <c r="C94" s="268"/>
      <c r="D94" s="98"/>
      <c r="E94" s="98"/>
      <c r="F94" s="98"/>
      <c r="G94" s="193"/>
    </row>
    <row r="95" spans="2:7" ht="15" customHeight="1" x14ac:dyDescent="0.2">
      <c r="B95" s="411" t="s">
        <v>412</v>
      </c>
      <c r="C95" s="412"/>
      <c r="D95" s="204"/>
      <c r="E95" s="98"/>
      <c r="F95" s="98"/>
      <c r="G95" s="193"/>
    </row>
    <row r="96" spans="2:7" ht="15" customHeight="1" x14ac:dyDescent="0.2">
      <c r="B96" s="269"/>
      <c r="C96" s="270"/>
      <c r="D96" s="98"/>
      <c r="E96" s="98"/>
      <c r="F96" s="98"/>
      <c r="G96" s="193"/>
    </row>
    <row r="97" spans="2:7" ht="15" customHeight="1" x14ac:dyDescent="0.2">
      <c r="B97" s="387" t="s">
        <v>448</v>
      </c>
      <c r="C97" s="388"/>
      <c r="D97" s="232"/>
      <c r="E97" s="206"/>
      <c r="F97" s="206"/>
      <c r="G97" s="197"/>
    </row>
    <row r="98" spans="2:7" ht="15" customHeight="1" x14ac:dyDescent="0.2">
      <c r="B98" s="207"/>
      <c r="C98" s="208"/>
      <c r="D98" s="233"/>
      <c r="E98" s="98"/>
      <c r="F98" s="98"/>
      <c r="G98" s="193"/>
    </row>
    <row r="99" spans="2:7" ht="15" customHeight="1" x14ac:dyDescent="0.2">
      <c r="B99" s="408" t="s">
        <v>232</v>
      </c>
      <c r="C99" s="409"/>
      <c r="D99" s="234"/>
      <c r="E99" s="98"/>
      <c r="F99" s="98"/>
      <c r="G99" s="193"/>
    </row>
    <row r="100" spans="2:7" ht="15" customHeight="1" x14ac:dyDescent="0.2">
      <c r="B100" s="408"/>
      <c r="C100" s="410"/>
      <c r="D100" s="210"/>
      <c r="E100" s="98"/>
      <c r="F100" s="98"/>
      <c r="G100" s="193"/>
    </row>
    <row r="101" spans="2:7" ht="15" customHeight="1" x14ac:dyDescent="0.2">
      <c r="B101" s="235"/>
      <c r="C101" s="203"/>
      <c r="D101" s="210"/>
      <c r="E101" s="98"/>
      <c r="F101" s="98"/>
      <c r="G101" s="193"/>
    </row>
    <row r="102" spans="2:7" ht="15" customHeight="1" x14ac:dyDescent="0.2">
      <c r="B102" s="408" t="s">
        <v>233</v>
      </c>
      <c r="C102" s="409"/>
      <c r="D102" s="226"/>
      <c r="E102" s="98"/>
      <c r="F102" s="98"/>
      <c r="G102" s="193"/>
    </row>
    <row r="103" spans="2:7" ht="15" customHeight="1" x14ac:dyDescent="0.2">
      <c r="B103" s="235"/>
      <c r="C103" s="203"/>
      <c r="D103" s="236"/>
      <c r="E103" s="98"/>
      <c r="F103" s="98"/>
      <c r="G103" s="193"/>
    </row>
    <row r="104" spans="2:7" ht="15" customHeight="1" x14ac:dyDescent="0.2">
      <c r="B104" s="408" t="s">
        <v>234</v>
      </c>
      <c r="C104" s="409"/>
      <c r="D104" s="226"/>
      <c r="E104" s="98"/>
      <c r="F104" s="98"/>
      <c r="G104" s="193"/>
    </row>
    <row r="105" spans="2:7" x14ac:dyDescent="0.2">
      <c r="B105" s="408"/>
      <c r="C105" s="410"/>
      <c r="D105" s="236"/>
      <c r="E105" s="98"/>
      <c r="F105" s="98"/>
      <c r="G105" s="193"/>
    </row>
    <row r="106" spans="2:7" ht="15" customHeight="1" x14ac:dyDescent="0.2">
      <c r="B106" s="235"/>
      <c r="C106" s="203"/>
      <c r="D106" s="236"/>
      <c r="E106" s="98"/>
      <c r="F106" s="98"/>
      <c r="G106" s="193"/>
    </row>
    <row r="107" spans="2:7" ht="15" customHeight="1" x14ac:dyDescent="0.2">
      <c r="B107" s="408" t="s">
        <v>235</v>
      </c>
      <c r="C107" s="409"/>
      <c r="D107" s="237"/>
      <c r="E107" s="98"/>
      <c r="F107" s="98"/>
      <c r="G107" s="193"/>
    </row>
    <row r="108" spans="2:7" x14ac:dyDescent="0.2">
      <c r="B108" s="235"/>
      <c r="C108" s="203"/>
      <c r="D108" s="209"/>
      <c r="E108" s="98"/>
      <c r="F108" s="98"/>
      <c r="G108" s="193"/>
    </row>
    <row r="109" spans="2:7" x14ac:dyDescent="0.2">
      <c r="B109" s="408" t="s">
        <v>236</v>
      </c>
      <c r="C109" s="410"/>
      <c r="D109" s="237"/>
      <c r="E109" s="98"/>
      <c r="F109" s="98"/>
      <c r="G109" s="193"/>
    </row>
    <row r="110" spans="2:7" x14ac:dyDescent="0.2">
      <c r="B110" s="408"/>
      <c r="C110" s="410"/>
      <c r="D110" s="98"/>
      <c r="E110" s="98"/>
      <c r="F110" s="98"/>
      <c r="G110" s="193"/>
    </row>
    <row r="111" spans="2:7" x14ac:dyDescent="0.2">
      <c r="B111" s="387" t="s">
        <v>298</v>
      </c>
      <c r="C111" s="388"/>
      <c r="D111" s="232"/>
      <c r="E111" s="206"/>
      <c r="F111" s="206"/>
      <c r="G111" s="197"/>
    </row>
    <row r="112" spans="2:7" x14ac:dyDescent="0.2">
      <c r="B112" s="389" t="s">
        <v>250</v>
      </c>
      <c r="C112" s="390"/>
      <c r="D112" s="98"/>
      <c r="E112" s="98"/>
      <c r="F112" s="98"/>
      <c r="G112" s="193"/>
    </row>
    <row r="113" spans="2:7" x14ac:dyDescent="0.2">
      <c r="B113" s="389" t="b">
        <v>1</v>
      </c>
      <c r="C113" s="390"/>
      <c r="D113" s="234"/>
      <c r="E113" s="98"/>
      <c r="F113" s="98"/>
      <c r="G113" s="193"/>
    </row>
    <row r="114" spans="2:7" x14ac:dyDescent="0.2">
      <c r="B114" s="389" t="b">
        <v>0</v>
      </c>
      <c r="C114" s="390"/>
      <c r="D114" s="210"/>
      <c r="E114" s="98"/>
      <c r="F114" s="98"/>
      <c r="G114" s="193"/>
    </row>
    <row r="115" spans="2:7" x14ac:dyDescent="0.2">
      <c r="B115" s="389"/>
      <c r="C115" s="390"/>
      <c r="D115" s="236"/>
      <c r="E115" s="98"/>
      <c r="F115" s="98"/>
      <c r="G115" s="193"/>
    </row>
    <row r="116" spans="2:7" x14ac:dyDescent="0.2">
      <c r="B116" s="200"/>
      <c r="C116" s="386" t="s">
        <v>237</v>
      </c>
      <c r="D116" s="386"/>
      <c r="E116" s="386"/>
      <c r="F116" s="386"/>
      <c r="G116" s="193"/>
    </row>
    <row r="117" spans="2:7" x14ac:dyDescent="0.2">
      <c r="B117" s="200"/>
      <c r="C117" s="201" t="s">
        <v>238</v>
      </c>
      <c r="D117" s="218"/>
      <c r="E117" s="98"/>
      <c r="F117" s="98"/>
      <c r="G117" s="193"/>
    </row>
    <row r="118" spans="2:7" x14ac:dyDescent="0.2">
      <c r="B118" s="200"/>
      <c r="C118" s="201" t="s">
        <v>239</v>
      </c>
      <c r="D118" s="218"/>
      <c r="E118" s="98"/>
      <c r="F118" s="98"/>
      <c r="G118" s="193"/>
    </row>
    <row r="119" spans="2:7" x14ac:dyDescent="0.2">
      <c r="B119" s="200"/>
      <c r="C119" s="201" t="s">
        <v>240</v>
      </c>
      <c r="D119" s="218"/>
      <c r="E119" s="98"/>
      <c r="F119" s="98"/>
      <c r="G119" s="193"/>
    </row>
    <row r="120" spans="2:7" x14ac:dyDescent="0.2">
      <c r="B120" s="200"/>
      <c r="C120" s="201" t="s">
        <v>241</v>
      </c>
      <c r="D120" s="218"/>
      <c r="E120" s="98"/>
      <c r="F120" s="98"/>
      <c r="G120" s="193"/>
    </row>
    <row r="121" spans="2:7" x14ac:dyDescent="0.2">
      <c r="B121" s="200" t="b">
        <v>0</v>
      </c>
      <c r="C121" s="201" t="s">
        <v>242</v>
      </c>
      <c r="D121" s="218"/>
      <c r="E121" s="98"/>
      <c r="F121" s="98"/>
      <c r="G121" s="193"/>
    </row>
    <row r="122" spans="2:7" x14ac:dyDescent="0.2">
      <c r="B122" s="200" t="b">
        <v>0</v>
      </c>
      <c r="C122" s="201" t="s">
        <v>243</v>
      </c>
      <c r="D122" s="218"/>
      <c r="E122" s="98"/>
      <c r="F122" s="98"/>
      <c r="G122" s="193"/>
    </row>
    <row r="123" spans="2:7" x14ac:dyDescent="0.2">
      <c r="B123" s="200" t="b">
        <v>0</v>
      </c>
      <c r="C123" s="201" t="s">
        <v>244</v>
      </c>
      <c r="D123" s="218"/>
      <c r="E123" s="98"/>
      <c r="F123" s="98"/>
      <c r="G123" s="193"/>
    </row>
    <row r="124" spans="2:7" x14ac:dyDescent="0.2">
      <c r="B124" s="200"/>
      <c r="C124" s="201" t="s">
        <v>245</v>
      </c>
      <c r="D124" s="218"/>
      <c r="E124" s="98"/>
      <c r="F124" s="98"/>
      <c r="G124" s="193"/>
    </row>
    <row r="125" spans="2:7" x14ac:dyDescent="0.2">
      <c r="B125" s="200"/>
      <c r="C125" s="201" t="s">
        <v>246</v>
      </c>
      <c r="D125" s="218"/>
      <c r="E125" s="98"/>
      <c r="F125" s="98"/>
      <c r="G125" s="193"/>
    </row>
    <row r="126" spans="2:7" x14ac:dyDescent="0.2">
      <c r="B126" s="200"/>
      <c r="C126" s="201" t="s">
        <v>291</v>
      </c>
      <c r="D126" s="218"/>
      <c r="E126" s="98"/>
      <c r="F126" s="98"/>
      <c r="G126" s="193"/>
    </row>
    <row r="127" spans="2:7" x14ac:dyDescent="0.2">
      <c r="B127" s="200"/>
      <c r="C127" s="201" t="s">
        <v>218</v>
      </c>
      <c r="D127" s="209"/>
      <c r="E127" s="98"/>
      <c r="F127" s="98"/>
      <c r="G127" s="193"/>
    </row>
    <row r="128" spans="2:7" x14ac:dyDescent="0.2">
      <c r="B128" s="200"/>
      <c r="C128" s="201"/>
      <c r="D128" s="209"/>
      <c r="E128" s="98"/>
      <c r="F128" s="98"/>
      <c r="G128" s="193"/>
    </row>
    <row r="129" spans="2:7" x14ac:dyDescent="0.2">
      <c r="B129" s="200"/>
      <c r="C129" s="201" t="s">
        <v>187</v>
      </c>
      <c r="D129" s="204"/>
      <c r="E129" s="98"/>
      <c r="F129" s="98"/>
      <c r="G129" s="193"/>
    </row>
    <row r="130" spans="2:7" ht="15" thickBot="1" x14ac:dyDescent="0.25">
      <c r="B130" s="238"/>
      <c r="C130" s="239"/>
      <c r="D130" s="240"/>
      <c r="E130" s="241"/>
      <c r="F130" s="241"/>
      <c r="G130" s="242"/>
    </row>
    <row r="131" spans="2:7" x14ac:dyDescent="0.2">
      <c r="B131" s="395"/>
      <c r="C131" s="395"/>
      <c r="D131" s="236"/>
    </row>
    <row r="132" spans="2:7" x14ac:dyDescent="0.2">
      <c r="B132" s="395"/>
      <c r="C132" s="395"/>
      <c r="D132" s="236"/>
    </row>
    <row r="133" spans="2:7" x14ac:dyDescent="0.2">
      <c r="B133" s="195"/>
      <c r="C133" s="195"/>
      <c r="D133" s="236"/>
    </row>
    <row r="134" spans="2:7" x14ac:dyDescent="0.2">
      <c r="B134" s="395"/>
      <c r="C134" s="395"/>
      <c r="D134" s="209"/>
    </row>
    <row r="135" spans="2:7" x14ac:dyDescent="0.2">
      <c r="B135" s="195"/>
      <c r="C135" s="195"/>
      <c r="D135" s="209"/>
    </row>
    <row r="136" spans="2:7" x14ac:dyDescent="0.2">
      <c r="B136" s="395"/>
      <c r="C136" s="395"/>
      <c r="D136" s="209"/>
    </row>
    <row r="137" spans="2:7" x14ac:dyDescent="0.2">
      <c r="B137" s="395"/>
      <c r="C137" s="395"/>
      <c r="D137" s="98"/>
    </row>
    <row r="318" ht="13.5" customHeight="1" x14ac:dyDescent="0.2"/>
    <row r="319" ht="1.5" customHeight="1" x14ac:dyDescent="0.2"/>
    <row r="320" ht="0.75" customHeight="1" x14ac:dyDescent="0.2"/>
    <row r="346" spans="3:3" x14ac:dyDescent="0.2">
      <c r="C346" s="99" t="s">
        <v>247</v>
      </c>
    </row>
    <row r="347" spans="3:3" x14ac:dyDescent="0.2">
      <c r="C347" s="99" t="s">
        <v>76</v>
      </c>
    </row>
  </sheetData>
  <mergeCells count="46">
    <mergeCell ref="B112:C115"/>
    <mergeCell ref="C116:F116"/>
    <mergeCell ref="B131:C132"/>
    <mergeCell ref="B134:C134"/>
    <mergeCell ref="B136:C137"/>
    <mergeCell ref="B99:C100"/>
    <mergeCell ref="B83:C83"/>
    <mergeCell ref="B84:C85"/>
    <mergeCell ref="C87:E87"/>
    <mergeCell ref="B90:C91"/>
    <mergeCell ref="B97:C97"/>
    <mergeCell ref="B93:C93"/>
    <mergeCell ref="B95:C95"/>
    <mergeCell ref="B102:C102"/>
    <mergeCell ref="B104:C105"/>
    <mergeCell ref="B107:C107"/>
    <mergeCell ref="B109:C110"/>
    <mergeCell ref="B111:C111"/>
    <mergeCell ref="C44:D44"/>
    <mergeCell ref="B52:C52"/>
    <mergeCell ref="B53:C54"/>
    <mergeCell ref="B81:C81"/>
    <mergeCell ref="B58:C58"/>
    <mergeCell ref="B62:C62"/>
    <mergeCell ref="B66:C66"/>
    <mergeCell ref="B67:C69"/>
    <mergeCell ref="C70:F70"/>
    <mergeCell ref="B63:C64"/>
    <mergeCell ref="B73:C73"/>
    <mergeCell ref="B75:F75"/>
    <mergeCell ref="B76:C77"/>
    <mergeCell ref="B79:C79"/>
    <mergeCell ref="B80:C80"/>
    <mergeCell ref="B18:C19"/>
    <mergeCell ref="B22:C22"/>
    <mergeCell ref="D22:G22"/>
    <mergeCell ref="B40:C40"/>
    <mergeCell ref="B41:C43"/>
    <mergeCell ref="C21:D21"/>
    <mergeCell ref="D24:F24"/>
    <mergeCell ref="F29:G29"/>
    <mergeCell ref="B4:C4"/>
    <mergeCell ref="B2:G2"/>
    <mergeCell ref="B16:C16"/>
    <mergeCell ref="B6:F6"/>
    <mergeCell ref="B14:C14"/>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5361" r:id="rId3" name="Check Box 1">
              <controlPr defaultSize="0" autoFill="0" autoLine="0" autoPict="0">
                <anchor moveWithCells="1">
                  <from>
                    <xdr:col>3</xdr:col>
                    <xdr:colOff>85725</xdr:colOff>
                    <xdr:row>5</xdr:row>
                    <xdr:rowOff>390525</xdr:rowOff>
                  </from>
                  <to>
                    <xdr:col>3</xdr:col>
                    <xdr:colOff>390525</xdr:colOff>
                    <xdr:row>7</xdr:row>
                    <xdr:rowOff>38100</xdr:rowOff>
                  </to>
                </anchor>
              </controlPr>
            </control>
          </mc:Choice>
        </mc:AlternateContent>
        <mc:AlternateContent xmlns:mc="http://schemas.openxmlformats.org/markup-compatibility/2006">
          <mc:Choice Requires="x14">
            <control shapeId="15362" r:id="rId4" name="Check Box 2">
              <controlPr defaultSize="0" autoFill="0" autoLine="0" autoPict="0">
                <anchor moveWithCells="1">
                  <from>
                    <xdr:col>3</xdr:col>
                    <xdr:colOff>85725</xdr:colOff>
                    <xdr:row>7</xdr:row>
                    <xdr:rowOff>0</xdr:rowOff>
                  </from>
                  <to>
                    <xdr:col>3</xdr:col>
                    <xdr:colOff>390525</xdr:colOff>
                    <xdr:row>8</xdr:row>
                    <xdr:rowOff>38100</xdr:rowOff>
                  </to>
                </anchor>
              </controlPr>
            </control>
          </mc:Choice>
        </mc:AlternateContent>
        <mc:AlternateContent xmlns:mc="http://schemas.openxmlformats.org/markup-compatibility/2006">
          <mc:Choice Requires="x14">
            <control shapeId="15363" r:id="rId5" name="Check Box 3">
              <controlPr defaultSize="0" autoFill="0" autoLine="0" autoPict="0">
                <anchor moveWithCells="1">
                  <from>
                    <xdr:col>3</xdr:col>
                    <xdr:colOff>85725</xdr:colOff>
                    <xdr:row>8</xdr:row>
                    <xdr:rowOff>0</xdr:rowOff>
                  </from>
                  <to>
                    <xdr:col>3</xdr:col>
                    <xdr:colOff>390525</xdr:colOff>
                    <xdr:row>9</xdr:row>
                    <xdr:rowOff>38100</xdr:rowOff>
                  </to>
                </anchor>
              </controlPr>
            </control>
          </mc:Choice>
        </mc:AlternateContent>
        <mc:AlternateContent xmlns:mc="http://schemas.openxmlformats.org/markup-compatibility/2006">
          <mc:Choice Requires="x14">
            <control shapeId="15364" r:id="rId6" name="Check Box 4">
              <controlPr defaultSize="0" autoFill="0" autoLine="0" autoPict="0">
                <anchor moveWithCells="1">
                  <from>
                    <xdr:col>3</xdr:col>
                    <xdr:colOff>85725</xdr:colOff>
                    <xdr:row>8</xdr:row>
                    <xdr:rowOff>180975</xdr:rowOff>
                  </from>
                  <to>
                    <xdr:col>3</xdr:col>
                    <xdr:colOff>390525</xdr:colOff>
                    <xdr:row>10</xdr:row>
                    <xdr:rowOff>38100</xdr:rowOff>
                  </to>
                </anchor>
              </controlPr>
            </control>
          </mc:Choice>
        </mc:AlternateContent>
        <mc:AlternateContent xmlns:mc="http://schemas.openxmlformats.org/markup-compatibility/2006">
          <mc:Choice Requires="x14">
            <control shapeId="15365" r:id="rId7" name="Check Box 5">
              <controlPr defaultSize="0" autoFill="0" autoLine="0" autoPict="0">
                <anchor moveWithCells="1">
                  <from>
                    <xdr:col>3</xdr:col>
                    <xdr:colOff>85725</xdr:colOff>
                    <xdr:row>9</xdr:row>
                    <xdr:rowOff>171450</xdr:rowOff>
                  </from>
                  <to>
                    <xdr:col>3</xdr:col>
                    <xdr:colOff>390525</xdr:colOff>
                    <xdr:row>11</xdr:row>
                    <xdr:rowOff>28575</xdr:rowOff>
                  </to>
                </anchor>
              </controlPr>
            </control>
          </mc:Choice>
        </mc:AlternateContent>
        <mc:AlternateContent xmlns:mc="http://schemas.openxmlformats.org/markup-compatibility/2006">
          <mc:Choice Requires="x14">
            <control shapeId="15366" r:id="rId8" name="Check Box 6">
              <controlPr defaultSize="0" autoFill="0" autoLine="0" autoPict="0">
                <anchor moveWithCells="1">
                  <from>
                    <xdr:col>3</xdr:col>
                    <xdr:colOff>123825</xdr:colOff>
                    <xdr:row>44</xdr:row>
                    <xdr:rowOff>19050</xdr:rowOff>
                  </from>
                  <to>
                    <xdr:col>3</xdr:col>
                    <xdr:colOff>428625</xdr:colOff>
                    <xdr:row>45</xdr:row>
                    <xdr:rowOff>57150</xdr:rowOff>
                  </to>
                </anchor>
              </controlPr>
            </control>
          </mc:Choice>
        </mc:AlternateContent>
        <mc:AlternateContent xmlns:mc="http://schemas.openxmlformats.org/markup-compatibility/2006">
          <mc:Choice Requires="x14">
            <control shapeId="15367" r:id="rId9" name="Check Box 7">
              <controlPr defaultSize="0" autoFill="0" autoLine="0" autoPict="0">
                <anchor moveWithCells="1">
                  <from>
                    <xdr:col>3</xdr:col>
                    <xdr:colOff>123825</xdr:colOff>
                    <xdr:row>45</xdr:row>
                    <xdr:rowOff>28575</xdr:rowOff>
                  </from>
                  <to>
                    <xdr:col>3</xdr:col>
                    <xdr:colOff>428625</xdr:colOff>
                    <xdr:row>46</xdr:row>
                    <xdr:rowOff>66675</xdr:rowOff>
                  </to>
                </anchor>
              </controlPr>
            </control>
          </mc:Choice>
        </mc:AlternateContent>
        <mc:AlternateContent xmlns:mc="http://schemas.openxmlformats.org/markup-compatibility/2006">
          <mc:Choice Requires="x14">
            <control shapeId="15368" r:id="rId10" name="Check Box 8">
              <controlPr defaultSize="0" autoFill="0" autoLine="0" autoPict="0">
                <anchor moveWithCells="1">
                  <from>
                    <xdr:col>3</xdr:col>
                    <xdr:colOff>123825</xdr:colOff>
                    <xdr:row>46</xdr:row>
                    <xdr:rowOff>28575</xdr:rowOff>
                  </from>
                  <to>
                    <xdr:col>3</xdr:col>
                    <xdr:colOff>428625</xdr:colOff>
                    <xdr:row>47</xdr:row>
                    <xdr:rowOff>66675</xdr:rowOff>
                  </to>
                </anchor>
              </controlPr>
            </control>
          </mc:Choice>
        </mc:AlternateContent>
        <mc:AlternateContent xmlns:mc="http://schemas.openxmlformats.org/markup-compatibility/2006">
          <mc:Choice Requires="x14">
            <control shapeId="15369" r:id="rId11" name="Check Box 9">
              <controlPr defaultSize="0" autoFill="0" autoLine="0" autoPict="0">
                <anchor moveWithCells="1">
                  <from>
                    <xdr:col>3</xdr:col>
                    <xdr:colOff>123825</xdr:colOff>
                    <xdr:row>47</xdr:row>
                    <xdr:rowOff>19050</xdr:rowOff>
                  </from>
                  <to>
                    <xdr:col>3</xdr:col>
                    <xdr:colOff>428625</xdr:colOff>
                    <xdr:row>48</xdr:row>
                    <xdr:rowOff>57150</xdr:rowOff>
                  </to>
                </anchor>
              </controlPr>
            </control>
          </mc:Choice>
        </mc:AlternateContent>
        <mc:AlternateContent xmlns:mc="http://schemas.openxmlformats.org/markup-compatibility/2006">
          <mc:Choice Requires="x14">
            <control shapeId="15370" r:id="rId12" name="Drop Down 10">
              <controlPr defaultSize="0" autoLine="0" autoPict="0">
                <anchor moveWithCells="1">
                  <from>
                    <xdr:col>2</xdr:col>
                    <xdr:colOff>3000375</xdr:colOff>
                    <xdr:row>70</xdr:row>
                    <xdr:rowOff>76200</xdr:rowOff>
                  </from>
                  <to>
                    <xdr:col>2</xdr:col>
                    <xdr:colOff>3819525</xdr:colOff>
                    <xdr:row>71</xdr:row>
                    <xdr:rowOff>85725</xdr:rowOff>
                  </to>
                </anchor>
              </controlPr>
            </control>
          </mc:Choice>
        </mc:AlternateContent>
        <mc:AlternateContent xmlns:mc="http://schemas.openxmlformats.org/markup-compatibility/2006">
          <mc:Choice Requires="x14">
            <control shapeId="15371" r:id="rId13" name="Drop Down 11">
              <controlPr defaultSize="0" autoLine="0" autoPict="0">
                <anchor moveWithCells="1">
                  <from>
                    <xdr:col>3</xdr:col>
                    <xdr:colOff>0</xdr:colOff>
                    <xdr:row>75</xdr:row>
                    <xdr:rowOff>123825</xdr:rowOff>
                  </from>
                  <to>
                    <xdr:col>4</xdr:col>
                    <xdr:colOff>133350</xdr:colOff>
                    <xdr:row>76</xdr:row>
                    <xdr:rowOff>142875</xdr:rowOff>
                  </to>
                </anchor>
              </controlPr>
            </control>
          </mc:Choice>
        </mc:AlternateContent>
        <mc:AlternateContent xmlns:mc="http://schemas.openxmlformats.org/markup-compatibility/2006">
          <mc:Choice Requires="x14">
            <control shapeId="15373" r:id="rId14" name="Drop Down 13">
              <controlPr defaultSize="0" autoLine="0" autoPict="0">
                <anchor moveWithCells="1">
                  <from>
                    <xdr:col>2</xdr:col>
                    <xdr:colOff>2495550</xdr:colOff>
                    <xdr:row>87</xdr:row>
                    <xdr:rowOff>85725</xdr:rowOff>
                  </from>
                  <to>
                    <xdr:col>2</xdr:col>
                    <xdr:colOff>3314700</xdr:colOff>
                    <xdr:row>88</xdr:row>
                    <xdr:rowOff>95250</xdr:rowOff>
                  </to>
                </anchor>
              </controlPr>
            </control>
          </mc:Choice>
        </mc:AlternateContent>
        <mc:AlternateContent xmlns:mc="http://schemas.openxmlformats.org/markup-compatibility/2006">
          <mc:Choice Requires="x14">
            <control shapeId="15374" r:id="rId15" name="Check Box 21">
              <controlPr defaultSize="0" autoFill="0" autoLine="0" autoPict="0">
                <anchor moveWithCells="1">
                  <from>
                    <xdr:col>3</xdr:col>
                    <xdr:colOff>123825</xdr:colOff>
                    <xdr:row>116</xdr:row>
                    <xdr:rowOff>19050</xdr:rowOff>
                  </from>
                  <to>
                    <xdr:col>3</xdr:col>
                    <xdr:colOff>428625</xdr:colOff>
                    <xdr:row>117</xdr:row>
                    <xdr:rowOff>66675</xdr:rowOff>
                  </to>
                </anchor>
              </controlPr>
            </control>
          </mc:Choice>
        </mc:AlternateContent>
        <mc:AlternateContent xmlns:mc="http://schemas.openxmlformats.org/markup-compatibility/2006">
          <mc:Choice Requires="x14">
            <control shapeId="15375" r:id="rId16" name="Check Box 22">
              <controlPr defaultSize="0" autoFill="0" autoLine="0" autoPict="0">
                <anchor moveWithCells="1">
                  <from>
                    <xdr:col>3</xdr:col>
                    <xdr:colOff>123825</xdr:colOff>
                    <xdr:row>117</xdr:row>
                    <xdr:rowOff>28575</xdr:rowOff>
                  </from>
                  <to>
                    <xdr:col>3</xdr:col>
                    <xdr:colOff>428625</xdr:colOff>
                    <xdr:row>118</xdr:row>
                    <xdr:rowOff>76200</xdr:rowOff>
                  </to>
                </anchor>
              </controlPr>
            </control>
          </mc:Choice>
        </mc:AlternateContent>
        <mc:AlternateContent xmlns:mc="http://schemas.openxmlformats.org/markup-compatibility/2006">
          <mc:Choice Requires="x14">
            <control shapeId="15376" r:id="rId17" name="Check Box 23">
              <controlPr defaultSize="0" autoFill="0" autoLine="0" autoPict="0">
                <anchor moveWithCells="1">
                  <from>
                    <xdr:col>3</xdr:col>
                    <xdr:colOff>123825</xdr:colOff>
                    <xdr:row>118</xdr:row>
                    <xdr:rowOff>28575</xdr:rowOff>
                  </from>
                  <to>
                    <xdr:col>3</xdr:col>
                    <xdr:colOff>428625</xdr:colOff>
                    <xdr:row>119</xdr:row>
                    <xdr:rowOff>76200</xdr:rowOff>
                  </to>
                </anchor>
              </controlPr>
            </control>
          </mc:Choice>
        </mc:AlternateContent>
        <mc:AlternateContent xmlns:mc="http://schemas.openxmlformats.org/markup-compatibility/2006">
          <mc:Choice Requires="x14">
            <control shapeId="15377" r:id="rId18" name="Check Box 24">
              <controlPr defaultSize="0" autoFill="0" autoLine="0" autoPict="0">
                <anchor moveWithCells="1">
                  <from>
                    <xdr:col>3</xdr:col>
                    <xdr:colOff>123825</xdr:colOff>
                    <xdr:row>119</xdr:row>
                    <xdr:rowOff>0</xdr:rowOff>
                  </from>
                  <to>
                    <xdr:col>3</xdr:col>
                    <xdr:colOff>428625</xdr:colOff>
                    <xdr:row>120</xdr:row>
                    <xdr:rowOff>47625</xdr:rowOff>
                  </to>
                </anchor>
              </controlPr>
            </control>
          </mc:Choice>
        </mc:AlternateContent>
        <mc:AlternateContent xmlns:mc="http://schemas.openxmlformats.org/markup-compatibility/2006">
          <mc:Choice Requires="x14">
            <control shapeId="15378" r:id="rId19" name="Check Box 29">
              <controlPr defaultSize="0" autoFill="0" autoLine="0" autoPict="0">
                <anchor moveWithCells="1">
                  <from>
                    <xdr:col>3</xdr:col>
                    <xdr:colOff>123825</xdr:colOff>
                    <xdr:row>119</xdr:row>
                    <xdr:rowOff>171450</xdr:rowOff>
                  </from>
                  <to>
                    <xdr:col>3</xdr:col>
                    <xdr:colOff>428625</xdr:colOff>
                    <xdr:row>121</xdr:row>
                    <xdr:rowOff>28575</xdr:rowOff>
                  </to>
                </anchor>
              </controlPr>
            </control>
          </mc:Choice>
        </mc:AlternateContent>
        <mc:AlternateContent xmlns:mc="http://schemas.openxmlformats.org/markup-compatibility/2006">
          <mc:Choice Requires="x14">
            <control shapeId="15379" r:id="rId20" name="Check Box 30">
              <controlPr defaultSize="0" autoFill="0" autoLine="0" autoPict="0">
                <anchor moveWithCells="1">
                  <from>
                    <xdr:col>3</xdr:col>
                    <xdr:colOff>123825</xdr:colOff>
                    <xdr:row>121</xdr:row>
                    <xdr:rowOff>0</xdr:rowOff>
                  </from>
                  <to>
                    <xdr:col>3</xdr:col>
                    <xdr:colOff>428625</xdr:colOff>
                    <xdr:row>122</xdr:row>
                    <xdr:rowOff>38100</xdr:rowOff>
                  </to>
                </anchor>
              </controlPr>
            </control>
          </mc:Choice>
        </mc:AlternateContent>
        <mc:AlternateContent xmlns:mc="http://schemas.openxmlformats.org/markup-compatibility/2006">
          <mc:Choice Requires="x14">
            <control shapeId="15380" r:id="rId21" name="Check Box 31">
              <controlPr defaultSize="0" autoFill="0" autoLine="0" autoPict="0">
                <anchor moveWithCells="1">
                  <from>
                    <xdr:col>3</xdr:col>
                    <xdr:colOff>123825</xdr:colOff>
                    <xdr:row>124</xdr:row>
                    <xdr:rowOff>161925</xdr:rowOff>
                  </from>
                  <to>
                    <xdr:col>3</xdr:col>
                    <xdr:colOff>428625</xdr:colOff>
                    <xdr:row>126</xdr:row>
                    <xdr:rowOff>19050</xdr:rowOff>
                  </to>
                </anchor>
              </controlPr>
            </control>
          </mc:Choice>
        </mc:AlternateContent>
        <mc:AlternateContent xmlns:mc="http://schemas.openxmlformats.org/markup-compatibility/2006">
          <mc:Choice Requires="x14">
            <control shapeId="15381" r:id="rId22" name="Check Box 32">
              <controlPr defaultSize="0" autoFill="0" autoLine="0" autoPict="0">
                <anchor moveWithCells="1">
                  <from>
                    <xdr:col>3</xdr:col>
                    <xdr:colOff>123825</xdr:colOff>
                    <xdr:row>121</xdr:row>
                    <xdr:rowOff>171450</xdr:rowOff>
                  </from>
                  <to>
                    <xdr:col>3</xdr:col>
                    <xdr:colOff>428625</xdr:colOff>
                    <xdr:row>123</xdr:row>
                    <xdr:rowOff>28575</xdr:rowOff>
                  </to>
                </anchor>
              </controlPr>
            </control>
          </mc:Choice>
        </mc:AlternateContent>
        <mc:AlternateContent xmlns:mc="http://schemas.openxmlformats.org/markup-compatibility/2006">
          <mc:Choice Requires="x14">
            <control shapeId="15382" r:id="rId23" name="Check Box 33">
              <controlPr defaultSize="0" autoFill="0" autoLine="0" autoPict="0">
                <anchor moveWithCells="1">
                  <from>
                    <xdr:col>3</xdr:col>
                    <xdr:colOff>123825</xdr:colOff>
                    <xdr:row>122</xdr:row>
                    <xdr:rowOff>171450</xdr:rowOff>
                  </from>
                  <to>
                    <xdr:col>3</xdr:col>
                    <xdr:colOff>428625</xdr:colOff>
                    <xdr:row>124</xdr:row>
                    <xdr:rowOff>28575</xdr:rowOff>
                  </to>
                </anchor>
              </controlPr>
            </control>
          </mc:Choice>
        </mc:AlternateContent>
        <mc:AlternateContent xmlns:mc="http://schemas.openxmlformats.org/markup-compatibility/2006">
          <mc:Choice Requires="x14">
            <control shapeId="15383" r:id="rId24" name="Check Box 34">
              <controlPr defaultSize="0" autoFill="0" autoLine="0" autoPict="0">
                <anchor moveWithCells="1">
                  <from>
                    <xdr:col>3</xdr:col>
                    <xdr:colOff>123825</xdr:colOff>
                    <xdr:row>123</xdr:row>
                    <xdr:rowOff>161925</xdr:rowOff>
                  </from>
                  <to>
                    <xdr:col>3</xdr:col>
                    <xdr:colOff>428625</xdr:colOff>
                    <xdr:row>125</xdr:row>
                    <xdr:rowOff>19050</xdr:rowOff>
                  </to>
                </anchor>
              </controlPr>
            </control>
          </mc:Choice>
        </mc:AlternateContent>
        <mc:AlternateContent xmlns:mc="http://schemas.openxmlformats.org/markup-compatibility/2006">
          <mc:Choice Requires="x14">
            <control shapeId="15384" r:id="rId25" name="Check Box 45">
              <controlPr defaultSize="0" autoFill="0" autoLine="0" autoPict="0">
                <anchor moveWithCells="1">
                  <from>
                    <xdr:col>2</xdr:col>
                    <xdr:colOff>0</xdr:colOff>
                    <xdr:row>24</xdr:row>
                    <xdr:rowOff>171450</xdr:rowOff>
                  </from>
                  <to>
                    <xdr:col>2</xdr:col>
                    <xdr:colOff>1133475</xdr:colOff>
                    <xdr:row>26</xdr:row>
                    <xdr:rowOff>28575</xdr:rowOff>
                  </to>
                </anchor>
              </controlPr>
            </control>
          </mc:Choice>
        </mc:AlternateContent>
        <mc:AlternateContent xmlns:mc="http://schemas.openxmlformats.org/markup-compatibility/2006">
          <mc:Choice Requires="x14">
            <control shapeId="15385" r:id="rId26" name="Check Box 46">
              <controlPr defaultSize="0" autoFill="0" autoLine="0" autoPict="0">
                <anchor moveWithCells="1">
                  <from>
                    <xdr:col>2</xdr:col>
                    <xdr:colOff>0</xdr:colOff>
                    <xdr:row>25</xdr:row>
                    <xdr:rowOff>171450</xdr:rowOff>
                  </from>
                  <to>
                    <xdr:col>2</xdr:col>
                    <xdr:colOff>1133475</xdr:colOff>
                    <xdr:row>27</xdr:row>
                    <xdr:rowOff>28575</xdr:rowOff>
                  </to>
                </anchor>
              </controlPr>
            </control>
          </mc:Choice>
        </mc:AlternateContent>
        <mc:AlternateContent xmlns:mc="http://schemas.openxmlformats.org/markup-compatibility/2006">
          <mc:Choice Requires="x14">
            <control shapeId="15386" r:id="rId27" name="Check Box 47">
              <controlPr defaultSize="0" autoFill="0" autoLine="0" autoPict="0">
                <anchor moveWithCells="1">
                  <from>
                    <xdr:col>2</xdr:col>
                    <xdr:colOff>0</xdr:colOff>
                    <xdr:row>26</xdr:row>
                    <xdr:rowOff>171450</xdr:rowOff>
                  </from>
                  <to>
                    <xdr:col>2</xdr:col>
                    <xdr:colOff>1133475</xdr:colOff>
                    <xdr:row>28</xdr:row>
                    <xdr:rowOff>28575</xdr:rowOff>
                  </to>
                </anchor>
              </controlPr>
            </control>
          </mc:Choice>
        </mc:AlternateContent>
        <mc:AlternateContent xmlns:mc="http://schemas.openxmlformats.org/markup-compatibility/2006">
          <mc:Choice Requires="x14">
            <control shapeId="15387" r:id="rId28" name="Check Box 48">
              <controlPr defaultSize="0" autoFill="0" autoLine="0" autoPict="0">
                <anchor moveWithCells="1">
                  <from>
                    <xdr:col>2</xdr:col>
                    <xdr:colOff>0</xdr:colOff>
                    <xdr:row>27</xdr:row>
                    <xdr:rowOff>171450</xdr:rowOff>
                  </from>
                  <to>
                    <xdr:col>2</xdr:col>
                    <xdr:colOff>1133475</xdr:colOff>
                    <xdr:row>29</xdr:row>
                    <xdr:rowOff>28575</xdr:rowOff>
                  </to>
                </anchor>
              </controlPr>
            </control>
          </mc:Choice>
        </mc:AlternateContent>
        <mc:AlternateContent xmlns:mc="http://schemas.openxmlformats.org/markup-compatibility/2006">
          <mc:Choice Requires="x14">
            <control shapeId="15388" r:id="rId29" name="Check Box 49">
              <controlPr defaultSize="0" autoFill="0" autoLine="0" autoPict="0">
                <anchor moveWithCells="1">
                  <from>
                    <xdr:col>2</xdr:col>
                    <xdr:colOff>0</xdr:colOff>
                    <xdr:row>28</xdr:row>
                    <xdr:rowOff>171450</xdr:rowOff>
                  </from>
                  <to>
                    <xdr:col>2</xdr:col>
                    <xdr:colOff>1133475</xdr:colOff>
                    <xdr:row>30</xdr:row>
                    <xdr:rowOff>28575</xdr:rowOff>
                  </to>
                </anchor>
              </controlPr>
            </control>
          </mc:Choice>
        </mc:AlternateContent>
        <mc:AlternateContent xmlns:mc="http://schemas.openxmlformats.org/markup-compatibility/2006">
          <mc:Choice Requires="x14">
            <control shapeId="15389" r:id="rId30" name="Check Box 50">
              <controlPr defaultSize="0" autoFill="0" autoLine="0" autoPict="0">
                <anchor moveWithCells="1">
                  <from>
                    <xdr:col>2</xdr:col>
                    <xdr:colOff>0</xdr:colOff>
                    <xdr:row>29</xdr:row>
                    <xdr:rowOff>180975</xdr:rowOff>
                  </from>
                  <to>
                    <xdr:col>2</xdr:col>
                    <xdr:colOff>1133475</xdr:colOff>
                    <xdr:row>31</xdr:row>
                    <xdr:rowOff>38100</xdr:rowOff>
                  </to>
                </anchor>
              </controlPr>
            </control>
          </mc:Choice>
        </mc:AlternateContent>
        <mc:AlternateContent xmlns:mc="http://schemas.openxmlformats.org/markup-compatibility/2006">
          <mc:Choice Requires="x14">
            <control shapeId="15390" r:id="rId31" name="Check Box 51">
              <controlPr defaultSize="0" autoFill="0" autoLine="0" autoPict="0">
                <anchor moveWithCells="1">
                  <from>
                    <xdr:col>2</xdr:col>
                    <xdr:colOff>0</xdr:colOff>
                    <xdr:row>30</xdr:row>
                    <xdr:rowOff>180975</xdr:rowOff>
                  </from>
                  <to>
                    <xdr:col>2</xdr:col>
                    <xdr:colOff>1143000</xdr:colOff>
                    <xdr:row>32</xdr:row>
                    <xdr:rowOff>38100</xdr:rowOff>
                  </to>
                </anchor>
              </controlPr>
            </control>
          </mc:Choice>
        </mc:AlternateContent>
        <mc:AlternateContent xmlns:mc="http://schemas.openxmlformats.org/markup-compatibility/2006">
          <mc:Choice Requires="x14">
            <control shapeId="15391" r:id="rId32" name="Check Box 52">
              <controlPr defaultSize="0" autoFill="0" autoLine="0" autoPict="0">
                <anchor moveWithCells="1">
                  <from>
                    <xdr:col>2</xdr:col>
                    <xdr:colOff>0</xdr:colOff>
                    <xdr:row>31</xdr:row>
                    <xdr:rowOff>180975</xdr:rowOff>
                  </from>
                  <to>
                    <xdr:col>2</xdr:col>
                    <xdr:colOff>1133475</xdr:colOff>
                    <xdr:row>33</xdr:row>
                    <xdr:rowOff>38100</xdr:rowOff>
                  </to>
                </anchor>
              </controlPr>
            </control>
          </mc:Choice>
        </mc:AlternateContent>
        <mc:AlternateContent xmlns:mc="http://schemas.openxmlformats.org/markup-compatibility/2006">
          <mc:Choice Requires="x14">
            <control shapeId="15392" r:id="rId33" name="Check Box 53">
              <controlPr defaultSize="0" autoFill="0" autoLine="0" autoPict="0">
                <anchor moveWithCells="1">
                  <from>
                    <xdr:col>2</xdr:col>
                    <xdr:colOff>0</xdr:colOff>
                    <xdr:row>32</xdr:row>
                    <xdr:rowOff>180975</xdr:rowOff>
                  </from>
                  <to>
                    <xdr:col>2</xdr:col>
                    <xdr:colOff>1133475</xdr:colOff>
                    <xdr:row>34</xdr:row>
                    <xdr:rowOff>38100</xdr:rowOff>
                  </to>
                </anchor>
              </controlPr>
            </control>
          </mc:Choice>
        </mc:AlternateContent>
        <mc:AlternateContent xmlns:mc="http://schemas.openxmlformats.org/markup-compatibility/2006">
          <mc:Choice Requires="x14">
            <control shapeId="15393" r:id="rId34" name="Check Box 54">
              <controlPr defaultSize="0" autoFill="0" autoLine="0" autoPict="0">
                <anchor moveWithCells="1">
                  <from>
                    <xdr:col>2</xdr:col>
                    <xdr:colOff>0</xdr:colOff>
                    <xdr:row>33</xdr:row>
                    <xdr:rowOff>180975</xdr:rowOff>
                  </from>
                  <to>
                    <xdr:col>2</xdr:col>
                    <xdr:colOff>1133475</xdr:colOff>
                    <xdr:row>35</xdr:row>
                    <xdr:rowOff>47625</xdr:rowOff>
                  </to>
                </anchor>
              </controlPr>
            </control>
          </mc:Choice>
        </mc:AlternateContent>
        <mc:AlternateContent xmlns:mc="http://schemas.openxmlformats.org/markup-compatibility/2006">
          <mc:Choice Requires="x14">
            <control shapeId="15394" r:id="rId35" name="Check Box 55">
              <controlPr defaultSize="0" autoFill="0" autoLine="0" autoPict="0">
                <anchor moveWithCells="1">
                  <from>
                    <xdr:col>2</xdr:col>
                    <xdr:colOff>0</xdr:colOff>
                    <xdr:row>34</xdr:row>
                    <xdr:rowOff>180975</xdr:rowOff>
                  </from>
                  <to>
                    <xdr:col>2</xdr:col>
                    <xdr:colOff>1133475</xdr:colOff>
                    <xdr:row>36</xdr:row>
                    <xdr:rowOff>47625</xdr:rowOff>
                  </to>
                </anchor>
              </controlPr>
            </control>
          </mc:Choice>
        </mc:AlternateContent>
        <mc:AlternateContent xmlns:mc="http://schemas.openxmlformats.org/markup-compatibility/2006">
          <mc:Choice Requires="x14">
            <control shapeId="15395" r:id="rId36" name="Check Box 56">
              <controlPr defaultSize="0" autoFill="0" autoLine="0" autoPict="0">
                <anchor moveWithCells="1">
                  <from>
                    <xdr:col>2</xdr:col>
                    <xdr:colOff>0</xdr:colOff>
                    <xdr:row>35</xdr:row>
                    <xdr:rowOff>180975</xdr:rowOff>
                  </from>
                  <to>
                    <xdr:col>2</xdr:col>
                    <xdr:colOff>1133475</xdr:colOff>
                    <xdr:row>37</xdr:row>
                    <xdr:rowOff>38100</xdr:rowOff>
                  </to>
                </anchor>
              </controlPr>
            </control>
          </mc:Choice>
        </mc:AlternateContent>
        <mc:AlternateContent xmlns:mc="http://schemas.openxmlformats.org/markup-compatibility/2006">
          <mc:Choice Requires="x14">
            <control shapeId="15397" r:id="rId37" name="Check Box 37">
              <controlPr defaultSize="0" autoFill="0" autoLine="0" autoPict="0">
                <anchor moveWithCells="1">
                  <from>
                    <xdr:col>2</xdr:col>
                    <xdr:colOff>0</xdr:colOff>
                    <xdr:row>23</xdr:row>
                    <xdr:rowOff>419100</xdr:rowOff>
                  </from>
                  <to>
                    <xdr:col>2</xdr:col>
                    <xdr:colOff>304800</xdr:colOff>
                    <xdr:row>25</xdr:row>
                    <xdr:rowOff>19050</xdr:rowOff>
                  </to>
                </anchor>
              </controlPr>
            </control>
          </mc:Choice>
        </mc:AlternateContent>
        <mc:AlternateContent xmlns:mc="http://schemas.openxmlformats.org/markup-compatibility/2006">
          <mc:Choice Requires="x14">
            <control shapeId="15399" r:id="rId38" name="Check Box 39">
              <controlPr defaultSize="0" autoFill="0" autoLine="0" autoPict="0">
                <anchor moveWithCells="1">
                  <from>
                    <xdr:col>2</xdr:col>
                    <xdr:colOff>0</xdr:colOff>
                    <xdr:row>21</xdr:row>
                    <xdr:rowOff>180975</xdr:rowOff>
                  </from>
                  <to>
                    <xdr:col>2</xdr:col>
                    <xdr:colOff>304800</xdr:colOff>
                    <xdr:row>23</xdr:row>
                    <xdr:rowOff>47625</xdr:rowOff>
                  </to>
                </anchor>
              </controlPr>
            </control>
          </mc:Choice>
        </mc:AlternateContent>
        <mc:AlternateContent xmlns:mc="http://schemas.openxmlformats.org/markup-compatibility/2006">
          <mc:Choice Requires="x14">
            <control shapeId="15400" r:id="rId39" name="Check Box 40">
              <controlPr defaultSize="0" autoFill="0" autoLine="0" autoPict="0">
                <anchor moveWithCells="1">
                  <from>
                    <xdr:col>6</xdr:col>
                    <xdr:colOff>523875</xdr:colOff>
                    <xdr:row>21</xdr:row>
                    <xdr:rowOff>180975</xdr:rowOff>
                  </from>
                  <to>
                    <xdr:col>6</xdr:col>
                    <xdr:colOff>828675</xdr:colOff>
                    <xdr:row>23</xdr:row>
                    <xdr:rowOff>19050</xdr:rowOff>
                  </to>
                </anchor>
              </controlPr>
            </control>
          </mc:Choice>
        </mc:AlternateContent>
        <mc:AlternateContent xmlns:mc="http://schemas.openxmlformats.org/markup-compatibility/2006">
          <mc:Choice Requires="x14">
            <control shapeId="15402" r:id="rId40" name="Check Box 42">
              <controlPr defaultSize="0" autoFill="0" autoLine="0" autoPict="0">
                <anchor moveWithCells="1">
                  <from>
                    <xdr:col>6</xdr:col>
                    <xdr:colOff>523875</xdr:colOff>
                    <xdr:row>24</xdr:row>
                    <xdr:rowOff>0</xdr:rowOff>
                  </from>
                  <to>
                    <xdr:col>6</xdr:col>
                    <xdr:colOff>828675</xdr:colOff>
                    <xdr:row>25</xdr:row>
                    <xdr:rowOff>38100</xdr:rowOff>
                  </to>
                </anchor>
              </controlPr>
            </control>
          </mc:Choice>
        </mc:AlternateContent>
        <mc:AlternateContent xmlns:mc="http://schemas.openxmlformats.org/markup-compatibility/2006">
          <mc:Choice Requires="x14">
            <control shapeId="15403" r:id="rId41" name="Check Box 43">
              <controlPr defaultSize="0" autoFill="0" autoLine="0" autoPict="0">
                <anchor moveWithCells="1">
                  <from>
                    <xdr:col>6</xdr:col>
                    <xdr:colOff>523875</xdr:colOff>
                    <xdr:row>24</xdr:row>
                    <xdr:rowOff>171450</xdr:rowOff>
                  </from>
                  <to>
                    <xdr:col>6</xdr:col>
                    <xdr:colOff>828675</xdr:colOff>
                    <xdr:row>26</xdr:row>
                    <xdr:rowOff>28575</xdr:rowOff>
                  </to>
                </anchor>
              </controlPr>
            </control>
          </mc:Choice>
        </mc:AlternateContent>
        <mc:AlternateContent xmlns:mc="http://schemas.openxmlformats.org/markup-compatibility/2006">
          <mc:Choice Requires="x14">
            <control shapeId="15404" r:id="rId42" name="Check Box 44">
              <controlPr defaultSize="0" autoFill="0" autoLine="0" autoPict="0">
                <anchor moveWithCells="1">
                  <from>
                    <xdr:col>6</xdr:col>
                    <xdr:colOff>523875</xdr:colOff>
                    <xdr:row>25</xdr:row>
                    <xdr:rowOff>152400</xdr:rowOff>
                  </from>
                  <to>
                    <xdr:col>6</xdr:col>
                    <xdr:colOff>828675</xdr:colOff>
                    <xdr:row>27</xdr:row>
                    <xdr:rowOff>9525</xdr:rowOff>
                  </to>
                </anchor>
              </controlPr>
            </control>
          </mc:Choice>
        </mc:AlternateContent>
        <mc:AlternateContent xmlns:mc="http://schemas.openxmlformats.org/markup-compatibility/2006">
          <mc:Choice Requires="x14">
            <control shapeId="15405" r:id="rId43" name="Check Box 45">
              <controlPr defaultSize="0" autoFill="0" autoLine="0" autoPict="0">
                <anchor moveWithCells="1">
                  <from>
                    <xdr:col>6</xdr:col>
                    <xdr:colOff>523875</xdr:colOff>
                    <xdr:row>26</xdr:row>
                    <xdr:rowOff>152400</xdr:rowOff>
                  </from>
                  <to>
                    <xdr:col>6</xdr:col>
                    <xdr:colOff>828675</xdr:colOff>
                    <xdr:row>28</xdr:row>
                    <xdr:rowOff>9525</xdr:rowOff>
                  </to>
                </anchor>
              </controlPr>
            </control>
          </mc:Choice>
        </mc:AlternateContent>
        <mc:AlternateContent xmlns:mc="http://schemas.openxmlformats.org/markup-compatibility/2006">
          <mc:Choice Requires="x14">
            <control shapeId="15407" r:id="rId44" name="Check Box 47">
              <controlPr defaultSize="0" autoFill="0" autoLine="0" autoPict="0">
                <anchor moveWithCells="1">
                  <from>
                    <xdr:col>2</xdr:col>
                    <xdr:colOff>0</xdr:colOff>
                    <xdr:row>23</xdr:row>
                    <xdr:rowOff>85725</xdr:rowOff>
                  </from>
                  <to>
                    <xdr:col>2</xdr:col>
                    <xdr:colOff>304800</xdr:colOff>
                    <xdr:row>24</xdr:row>
                    <xdr:rowOff>0</xdr:rowOff>
                  </to>
                </anchor>
              </controlPr>
            </control>
          </mc:Choice>
        </mc:AlternateContent>
        <mc:AlternateContent xmlns:mc="http://schemas.openxmlformats.org/markup-compatibility/2006">
          <mc:Choice Requires="x14">
            <control shapeId="15409" r:id="rId45" name="Check Box 49">
              <controlPr defaultSize="0" autoFill="0" autoLine="0" autoPict="0">
                <anchor moveWithCells="1">
                  <from>
                    <xdr:col>6</xdr:col>
                    <xdr:colOff>523875</xdr:colOff>
                    <xdr:row>23</xdr:row>
                    <xdr:rowOff>104775</xdr:rowOff>
                  </from>
                  <to>
                    <xdr:col>6</xdr:col>
                    <xdr:colOff>828675</xdr:colOff>
                    <xdr:row>24</xdr:row>
                    <xdr:rowOff>0</xdr:rowOff>
                  </to>
                </anchor>
              </controlPr>
            </control>
          </mc:Choice>
        </mc:AlternateContent>
        <mc:AlternateContent xmlns:mc="http://schemas.openxmlformats.org/markup-compatibility/2006">
          <mc:Choice Requires="x14">
            <control shapeId="15411" r:id="rId46" name="Drop Down 51">
              <controlPr defaultSize="0" autoLine="0" autoPict="0">
                <anchor moveWithCells="1">
                  <from>
                    <xdr:col>2</xdr:col>
                    <xdr:colOff>3771900</xdr:colOff>
                    <xdr:row>15</xdr:row>
                    <xdr:rowOff>19050</xdr:rowOff>
                  </from>
                  <to>
                    <xdr:col>4</xdr:col>
                    <xdr:colOff>57150</xdr:colOff>
                    <xdr:row>16</xdr:row>
                    <xdr:rowOff>38100</xdr:rowOff>
                  </to>
                </anchor>
              </controlPr>
            </control>
          </mc:Choice>
        </mc:AlternateContent>
        <mc:AlternateContent xmlns:mc="http://schemas.openxmlformats.org/markup-compatibility/2006">
          <mc:Choice Requires="x14">
            <control shapeId="15412" r:id="rId47" name="Check Box 31">
              <controlPr defaultSize="0" autoFill="0" autoLine="0" autoPict="0">
                <anchor moveWithCells="1">
                  <from>
                    <xdr:col>3</xdr:col>
                    <xdr:colOff>123825</xdr:colOff>
                    <xdr:row>125</xdr:row>
                    <xdr:rowOff>171450</xdr:rowOff>
                  </from>
                  <to>
                    <xdr:col>3</xdr:col>
                    <xdr:colOff>428625</xdr:colOff>
                    <xdr:row>127</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5B5B"/>
  </sheetPr>
  <dimension ref="A1:U8262"/>
  <sheetViews>
    <sheetView workbookViewId="0">
      <selection activeCell="K8" sqref="K8"/>
    </sheetView>
  </sheetViews>
  <sheetFormatPr baseColWidth="10" defaultColWidth="9" defaultRowHeight="12.75" x14ac:dyDescent="0.2"/>
  <cols>
    <col min="1" max="1" width="6" style="180" customWidth="1"/>
    <col min="2" max="2" width="49.5" style="143" bestFit="1" customWidth="1"/>
    <col min="3" max="3" width="22.5" style="166" customWidth="1"/>
    <col min="4" max="4" width="21.125" style="166" customWidth="1"/>
    <col min="5" max="5" width="25.375" style="166" customWidth="1"/>
    <col min="6" max="6" width="28.75" style="166" customWidth="1"/>
    <col min="7" max="7" width="19.625" style="166" customWidth="1"/>
    <col min="8" max="8" width="18.375" style="166" customWidth="1"/>
    <col min="9" max="9" width="17.625" style="166" customWidth="1"/>
    <col min="10" max="10" width="15.25" style="166" customWidth="1"/>
    <col min="11" max="11" width="7.75" style="166" customWidth="1"/>
    <col min="12" max="12" width="17" style="166" customWidth="1"/>
    <col min="13" max="13" width="18.375" style="166" customWidth="1"/>
    <col min="14" max="14" width="7" style="166" customWidth="1"/>
    <col min="15" max="15" width="12.75" style="142" customWidth="1"/>
    <col min="16" max="17" width="9" style="143"/>
    <col min="18" max="18" width="12.25" style="143" customWidth="1"/>
    <col min="19" max="19" width="10.25" style="143" customWidth="1"/>
    <col min="20" max="20" width="11.75" style="143" customWidth="1"/>
    <col min="21" max="16384" width="9" style="143"/>
  </cols>
  <sheetData>
    <row r="1" spans="1:15" ht="36" customHeight="1" thickBot="1" x14ac:dyDescent="0.25">
      <c r="A1" s="140"/>
      <c r="B1" s="141" t="s">
        <v>294</v>
      </c>
      <c r="C1" s="131"/>
      <c r="D1" s="131"/>
      <c r="E1" s="131"/>
      <c r="F1" s="131"/>
      <c r="G1" s="131"/>
      <c r="H1" s="131"/>
      <c r="I1" s="131"/>
      <c r="J1" s="131"/>
      <c r="K1" s="131"/>
      <c r="L1" s="131"/>
      <c r="M1" s="131"/>
      <c r="N1" s="131"/>
    </row>
    <row r="2" spans="1:15" ht="15" customHeight="1" x14ac:dyDescent="0.2">
      <c r="A2" s="121"/>
      <c r="B2" s="433" t="s">
        <v>293</v>
      </c>
      <c r="C2" s="434"/>
      <c r="D2" s="434"/>
      <c r="E2" s="434"/>
      <c r="F2" s="434"/>
      <c r="G2" s="434"/>
      <c r="H2" s="434"/>
      <c r="I2" s="435"/>
      <c r="J2" s="131"/>
      <c r="K2" s="131"/>
      <c r="L2" s="131"/>
      <c r="M2" s="131"/>
      <c r="N2" s="131"/>
    </row>
    <row r="3" spans="1:15" ht="15" customHeight="1" thickBot="1" x14ac:dyDescent="0.25">
      <c r="A3" s="121"/>
      <c r="B3" s="436"/>
      <c r="C3" s="437"/>
      <c r="D3" s="437"/>
      <c r="E3" s="437"/>
      <c r="F3" s="437"/>
      <c r="G3" s="437"/>
      <c r="H3" s="437"/>
      <c r="I3" s="438"/>
      <c r="J3" s="131"/>
      <c r="K3" s="131"/>
      <c r="L3" s="131"/>
      <c r="M3" s="131"/>
      <c r="N3" s="131"/>
    </row>
    <row r="4" spans="1:15" ht="67.5" customHeight="1" thickBot="1" x14ac:dyDescent="0.25">
      <c r="A4" s="121"/>
      <c r="B4" s="439" t="s">
        <v>292</v>
      </c>
      <c r="C4" s="440"/>
      <c r="D4" s="440"/>
      <c r="E4" s="440"/>
      <c r="F4" s="440"/>
      <c r="G4" s="440"/>
      <c r="H4" s="440"/>
      <c r="I4" s="441"/>
      <c r="J4" s="131"/>
      <c r="K4" s="131"/>
      <c r="L4" s="131"/>
      <c r="M4" s="131"/>
      <c r="N4" s="131"/>
    </row>
    <row r="5" spans="1:15" ht="36" customHeight="1" thickBot="1" x14ac:dyDescent="0.25">
      <c r="A5" s="121"/>
      <c r="B5" s="144"/>
      <c r="C5" s="131"/>
      <c r="D5" s="131"/>
      <c r="E5" s="131"/>
      <c r="F5" s="131"/>
      <c r="G5" s="131"/>
      <c r="H5" s="131"/>
      <c r="I5" s="131"/>
      <c r="J5" s="131"/>
      <c r="K5" s="131"/>
      <c r="L5" s="131"/>
      <c r="M5" s="131"/>
      <c r="N5" s="131"/>
    </row>
    <row r="6" spans="1:15" ht="36.75" customHeight="1" thickBot="1" x14ac:dyDescent="0.25">
      <c r="A6" s="133"/>
      <c r="B6" s="442" t="s">
        <v>413</v>
      </c>
      <c r="C6" s="443"/>
      <c r="D6" s="443"/>
      <c r="E6" s="443"/>
      <c r="F6" s="443"/>
      <c r="G6" s="443"/>
      <c r="H6" s="443"/>
      <c r="I6" s="444"/>
      <c r="J6" s="131"/>
      <c r="K6" s="131"/>
      <c r="L6" s="131"/>
      <c r="M6" s="131"/>
      <c r="N6" s="131"/>
    </row>
    <row r="7" spans="1:15" ht="27.75" customHeight="1" thickBot="1" x14ac:dyDescent="0.25">
      <c r="A7" s="133"/>
      <c r="B7" s="131"/>
      <c r="C7" s="131"/>
      <c r="D7" s="131"/>
      <c r="E7" s="131"/>
      <c r="F7" s="131"/>
      <c r="G7" s="131"/>
      <c r="H7" s="131"/>
      <c r="I7" s="131"/>
      <c r="J7" s="131"/>
      <c r="K7" s="131"/>
      <c r="L7" s="131"/>
      <c r="M7" s="131"/>
      <c r="N7" s="131"/>
    </row>
    <row r="8" spans="1:15" ht="38.25" customHeight="1" thickBot="1" x14ac:dyDescent="0.25">
      <c r="A8" s="121"/>
      <c r="B8" s="448" t="s">
        <v>454</v>
      </c>
      <c r="C8" s="449"/>
      <c r="D8" s="449"/>
      <c r="E8" s="449"/>
      <c r="F8" s="449"/>
      <c r="G8" s="449"/>
      <c r="H8" s="449"/>
      <c r="I8" s="450"/>
      <c r="J8" s="131"/>
      <c r="K8" s="131"/>
      <c r="L8" s="131"/>
      <c r="M8" s="131"/>
      <c r="N8" s="131"/>
      <c r="O8" s="143"/>
    </row>
    <row r="9" spans="1:15" ht="38.25" customHeight="1" thickBot="1" x14ac:dyDescent="0.25">
      <c r="A9" s="121"/>
      <c r="B9" s="249"/>
      <c r="C9" s="250"/>
      <c r="D9" s="250"/>
      <c r="E9" s="250"/>
      <c r="F9" s="250"/>
      <c r="G9" s="250"/>
      <c r="H9" s="250"/>
      <c r="I9" s="250"/>
      <c r="J9" s="131"/>
      <c r="K9" s="131"/>
      <c r="L9" s="131"/>
      <c r="M9" s="131"/>
      <c r="N9" s="131"/>
      <c r="O9" s="143"/>
    </row>
    <row r="10" spans="1:15" ht="24" customHeight="1" thickBot="1" x14ac:dyDescent="0.25">
      <c r="A10" s="133"/>
      <c r="B10" s="145"/>
      <c r="C10" s="429" t="s">
        <v>414</v>
      </c>
      <c r="D10" s="432"/>
      <c r="E10" s="432"/>
      <c r="F10" s="432"/>
      <c r="G10" s="432"/>
      <c r="H10" s="432"/>
      <c r="I10" s="432"/>
      <c r="J10" s="445"/>
      <c r="K10" s="131"/>
      <c r="L10" s="131"/>
      <c r="M10" s="131"/>
      <c r="N10" s="131"/>
    </row>
    <row r="11" spans="1:15" ht="33.75" customHeight="1" thickBot="1" x14ac:dyDescent="0.25">
      <c r="A11" s="133"/>
      <c r="B11" s="131"/>
      <c r="C11" s="146" t="s">
        <v>295</v>
      </c>
      <c r="D11" s="147" t="s">
        <v>296</v>
      </c>
      <c r="E11" s="147" t="s">
        <v>73</v>
      </c>
      <c r="F11" s="147" t="s">
        <v>297</v>
      </c>
      <c r="G11" s="147" t="s">
        <v>298</v>
      </c>
      <c r="H11" s="147" t="s">
        <v>44</v>
      </c>
      <c r="I11" s="148" t="s">
        <v>45</v>
      </c>
      <c r="J11" s="149" t="s">
        <v>299</v>
      </c>
      <c r="K11" s="131"/>
      <c r="L11" s="131"/>
      <c r="M11" s="131"/>
      <c r="N11" s="131"/>
      <c r="O11" s="143"/>
    </row>
    <row r="12" spans="1:15" ht="22.5" customHeight="1" thickBot="1" x14ac:dyDescent="0.25">
      <c r="A12" s="121"/>
      <c r="B12" s="181" t="s">
        <v>415</v>
      </c>
      <c r="C12" s="30"/>
      <c r="D12" s="138"/>
      <c r="E12" s="138"/>
      <c r="F12" s="138"/>
      <c r="G12" s="138"/>
      <c r="H12" s="138"/>
      <c r="I12" s="137"/>
      <c r="J12" s="31"/>
      <c r="K12" s="131"/>
      <c r="L12" s="131"/>
      <c r="M12" s="131"/>
      <c r="N12" s="131"/>
      <c r="O12" s="143"/>
    </row>
    <row r="13" spans="1:15" ht="21.75" customHeight="1" thickBot="1" x14ac:dyDescent="0.25">
      <c r="A13" s="121"/>
      <c r="B13" s="150"/>
      <c r="C13" s="151"/>
      <c r="D13" s="151"/>
      <c r="E13" s="151"/>
      <c r="F13" s="151"/>
      <c r="G13" s="151"/>
      <c r="H13" s="151"/>
      <c r="I13" s="151"/>
      <c r="J13" s="151"/>
      <c r="K13" s="131"/>
      <c r="L13" s="131"/>
      <c r="M13" s="131"/>
      <c r="N13" s="131"/>
      <c r="O13" s="143"/>
    </row>
    <row r="14" spans="1:15" ht="45" customHeight="1" thickBot="1" x14ac:dyDescent="0.25">
      <c r="A14" s="133"/>
      <c r="B14" s="150"/>
      <c r="C14" s="429" t="s">
        <v>300</v>
      </c>
      <c r="D14" s="430"/>
      <c r="E14" s="430"/>
      <c r="F14" s="430"/>
      <c r="G14" s="430"/>
      <c r="H14" s="430"/>
      <c r="I14" s="431"/>
      <c r="J14" s="152"/>
      <c r="K14" s="131"/>
      <c r="L14" s="131"/>
      <c r="M14" s="131"/>
      <c r="N14" s="131"/>
      <c r="O14" s="143"/>
    </row>
    <row r="15" spans="1:15" ht="45" customHeight="1" thickBot="1" x14ac:dyDescent="0.25">
      <c r="A15" s="121"/>
      <c r="B15" s="150"/>
      <c r="C15" s="153" t="s">
        <v>176</v>
      </c>
      <c r="D15" s="153" t="s">
        <v>177</v>
      </c>
      <c r="E15" s="153" t="s">
        <v>416</v>
      </c>
      <c r="F15" s="153" t="s">
        <v>178</v>
      </c>
      <c r="G15" s="153" t="s">
        <v>179</v>
      </c>
      <c r="H15" s="153" t="s">
        <v>180</v>
      </c>
      <c r="I15" s="243" t="s">
        <v>301</v>
      </c>
      <c r="J15" s="263" t="s">
        <v>317</v>
      </c>
      <c r="K15" s="152"/>
      <c r="L15" s="131"/>
      <c r="M15" s="131"/>
      <c r="N15" s="131"/>
      <c r="O15" s="131"/>
    </row>
    <row r="16" spans="1:15" ht="21" customHeight="1" thickBot="1" x14ac:dyDescent="0.25">
      <c r="A16" s="121"/>
      <c r="B16" s="154" t="s">
        <v>303</v>
      </c>
      <c r="C16" s="87"/>
      <c r="D16" s="88"/>
      <c r="E16" s="88"/>
      <c r="F16" s="88"/>
      <c r="G16" s="88"/>
      <c r="H16" s="88"/>
      <c r="I16" s="244"/>
      <c r="J16" s="89"/>
      <c r="K16" s="151"/>
      <c r="L16" s="131"/>
      <c r="M16" s="131"/>
      <c r="N16" s="131"/>
      <c r="O16" s="131"/>
    </row>
    <row r="17" spans="1:21" ht="16.5" customHeight="1" thickBot="1" x14ac:dyDescent="0.25">
      <c r="A17" s="121"/>
      <c r="B17" s="155" t="s">
        <v>346</v>
      </c>
      <c r="C17" s="87"/>
      <c r="D17" s="88"/>
      <c r="E17" s="88"/>
      <c r="F17" s="88"/>
      <c r="G17" s="88"/>
      <c r="H17" s="88"/>
      <c r="I17" s="244"/>
      <c r="J17" s="89"/>
      <c r="K17" s="151"/>
      <c r="L17" s="131"/>
      <c r="M17" s="131"/>
      <c r="N17" s="131"/>
      <c r="O17" s="131"/>
    </row>
    <row r="18" spans="1:21" ht="24.75" customHeight="1" x14ac:dyDescent="0.2">
      <c r="A18" s="121"/>
      <c r="B18" s="131"/>
      <c r="C18" s="131"/>
      <c r="D18" s="131"/>
      <c r="E18" s="131"/>
      <c r="F18" s="131"/>
      <c r="G18" s="131"/>
      <c r="H18" s="131"/>
      <c r="I18" s="131"/>
      <c r="J18" s="131"/>
      <c r="K18" s="131"/>
      <c r="L18" s="131"/>
      <c r="M18" s="131"/>
      <c r="N18" s="131"/>
      <c r="O18" s="143"/>
    </row>
    <row r="19" spans="1:21" ht="24" customHeight="1" x14ac:dyDescent="0.2">
      <c r="A19" s="133"/>
      <c r="B19" s="131"/>
      <c r="C19" s="131"/>
      <c r="D19" s="131"/>
      <c r="E19" s="131"/>
      <c r="F19" s="131"/>
      <c r="G19" s="131"/>
      <c r="H19" s="131"/>
      <c r="I19" s="131"/>
      <c r="J19" s="131"/>
      <c r="K19" s="131"/>
      <c r="L19" s="131"/>
      <c r="M19" s="131"/>
      <c r="N19" s="131"/>
      <c r="O19" s="143"/>
    </row>
    <row r="20" spans="1:21" ht="24" customHeight="1" thickBot="1" x14ac:dyDescent="0.25">
      <c r="A20" s="121"/>
      <c r="B20" s="141" t="s">
        <v>305</v>
      </c>
      <c r="C20" s="131"/>
      <c r="D20" s="131"/>
      <c r="E20" s="131"/>
      <c r="F20" s="131"/>
      <c r="G20" s="131"/>
      <c r="H20" s="131"/>
      <c r="I20" s="131"/>
      <c r="J20" s="131"/>
      <c r="K20" s="131"/>
      <c r="L20" s="131"/>
      <c r="M20" s="131"/>
      <c r="N20" s="131"/>
      <c r="O20" s="156"/>
      <c r="P20" s="156"/>
      <c r="Q20" s="156"/>
      <c r="R20" s="156"/>
      <c r="S20" s="156"/>
      <c r="T20" s="156"/>
      <c r="U20" s="156"/>
    </row>
    <row r="21" spans="1:21" ht="30" customHeight="1" thickBot="1" x14ac:dyDescent="0.25">
      <c r="A21" s="121"/>
      <c r="B21" s="182" t="s">
        <v>304</v>
      </c>
      <c r="C21" s="145"/>
      <c r="D21" s="145"/>
      <c r="E21" s="145"/>
      <c r="F21" s="145"/>
      <c r="G21" s="145"/>
      <c r="H21" s="214"/>
      <c r="I21" s="214"/>
      <c r="J21" s="214"/>
      <c r="K21" s="214"/>
      <c r="L21" s="131"/>
      <c r="M21" s="131"/>
      <c r="N21" s="131"/>
    </row>
    <row r="22" spans="1:21" ht="36" customHeight="1" thickBot="1" x14ac:dyDescent="0.25">
      <c r="A22" s="133"/>
      <c r="B22" s="429" t="s">
        <v>307</v>
      </c>
      <c r="C22" s="432"/>
      <c r="D22" s="432"/>
      <c r="E22" s="432"/>
      <c r="F22" s="432"/>
      <c r="G22" s="432"/>
      <c r="H22" s="214"/>
      <c r="I22" s="214"/>
      <c r="J22" s="214"/>
      <c r="K22" s="214"/>
      <c r="L22" s="157"/>
      <c r="M22" s="131"/>
      <c r="N22" s="131"/>
    </row>
    <row r="23" spans="1:21" ht="15" thickBot="1" x14ac:dyDescent="0.25">
      <c r="A23" s="121"/>
      <c r="B23" s="131"/>
      <c r="C23" s="131"/>
      <c r="D23" s="131"/>
      <c r="E23" s="131"/>
      <c r="F23" s="131"/>
      <c r="G23" s="131"/>
      <c r="H23" s="214"/>
      <c r="I23" s="214"/>
      <c r="J23" s="214"/>
      <c r="K23" s="214"/>
      <c r="L23" s="131"/>
      <c r="M23" s="131"/>
      <c r="N23" s="131"/>
    </row>
    <row r="24" spans="1:21" s="191" customFormat="1" ht="15" thickBot="1" x14ac:dyDescent="0.25">
      <c r="A24" s="99"/>
      <c r="B24" s="481" t="s">
        <v>190</v>
      </c>
      <c r="C24" s="482"/>
      <c r="D24" s="481" t="s">
        <v>191</v>
      </c>
      <c r="E24" s="483"/>
      <c r="F24" s="483"/>
      <c r="G24" s="482"/>
      <c r="H24" s="214"/>
      <c r="I24" s="214"/>
      <c r="J24" s="214"/>
      <c r="K24" s="214"/>
      <c r="L24" s="211"/>
      <c r="M24" s="211"/>
      <c r="N24" s="211"/>
      <c r="O24" s="211"/>
      <c r="P24" s="211"/>
      <c r="Q24" s="211"/>
    </row>
    <row r="25" spans="1:21" s="191" customFormat="1" ht="15" thickBot="1" x14ac:dyDescent="0.25">
      <c r="A25" s="99"/>
      <c r="B25" s="396" t="s">
        <v>346</v>
      </c>
      <c r="C25" s="485"/>
      <c r="D25" s="485"/>
      <c r="E25" s="485"/>
      <c r="F25" s="485"/>
      <c r="G25" s="397"/>
      <c r="H25" s="214"/>
      <c r="I25" s="211"/>
      <c r="J25" s="211"/>
      <c r="K25" s="211"/>
      <c r="L25" s="211"/>
      <c r="M25" s="211"/>
      <c r="N25" s="211"/>
      <c r="O25" s="211"/>
      <c r="P25" s="211"/>
      <c r="Q25" s="211"/>
    </row>
    <row r="26" spans="1:21" s="191" customFormat="1" ht="15" customHeight="1" x14ac:dyDescent="0.2">
      <c r="A26" s="99"/>
      <c r="B26" s="215" t="s">
        <v>192</v>
      </c>
      <c r="C26" s="258"/>
      <c r="D26" s="214" t="s">
        <v>193</v>
      </c>
      <c r="E26" s="214"/>
      <c r="F26" s="258"/>
      <c r="G26" s="216"/>
      <c r="H26" s="98"/>
      <c r="I26" s="211"/>
      <c r="J26" s="211"/>
      <c r="K26" s="211"/>
      <c r="L26" s="211"/>
      <c r="M26" s="211"/>
      <c r="N26" s="211"/>
      <c r="O26" s="211"/>
      <c r="P26" s="211"/>
      <c r="Q26" s="211"/>
    </row>
    <row r="27" spans="1:21" s="191" customFormat="1" ht="27.75" customHeight="1" x14ac:dyDescent="0.2">
      <c r="A27" s="99"/>
      <c r="B27" s="228" t="s">
        <v>194</v>
      </c>
      <c r="C27" s="254"/>
      <c r="D27" s="484" t="s">
        <v>195</v>
      </c>
      <c r="E27" s="484"/>
      <c r="F27" s="227"/>
      <c r="G27" s="193"/>
      <c r="H27" s="98"/>
      <c r="I27" s="211"/>
      <c r="J27" s="211"/>
      <c r="K27" s="211"/>
      <c r="L27" s="211"/>
      <c r="M27" s="211"/>
      <c r="N27" s="211"/>
      <c r="O27" s="211"/>
      <c r="P27" s="211"/>
      <c r="Q27" s="211"/>
    </row>
    <row r="28" spans="1:21" s="191" customFormat="1" ht="15" customHeight="1" x14ac:dyDescent="0.2">
      <c r="A28" s="99"/>
      <c r="B28" s="215" t="s">
        <v>196</v>
      </c>
      <c r="C28" s="256"/>
      <c r="D28" s="214" t="s">
        <v>197</v>
      </c>
      <c r="E28" s="98"/>
      <c r="F28" s="204"/>
      <c r="G28" s="193"/>
      <c r="H28" s="98"/>
      <c r="I28" s="211"/>
      <c r="J28" s="211"/>
      <c r="K28" s="211"/>
      <c r="L28" s="211"/>
      <c r="M28" s="211"/>
      <c r="N28" s="211"/>
      <c r="O28" s="211"/>
      <c r="P28" s="211"/>
      <c r="Q28" s="211"/>
    </row>
    <row r="29" spans="1:21" s="191" customFormat="1" ht="15" customHeight="1" x14ac:dyDescent="0.2">
      <c r="A29" s="99"/>
      <c r="B29" s="215" t="s">
        <v>198</v>
      </c>
      <c r="C29" s="254"/>
      <c r="D29" s="214" t="s">
        <v>199</v>
      </c>
      <c r="E29" s="98"/>
      <c r="F29" s="204"/>
      <c r="G29" s="193"/>
      <c r="H29" s="98"/>
      <c r="I29" s="211"/>
      <c r="J29" s="211"/>
      <c r="K29" s="211"/>
      <c r="L29" s="211"/>
      <c r="M29" s="211"/>
      <c r="N29" s="211"/>
      <c r="O29" s="211"/>
      <c r="P29" s="211"/>
      <c r="Q29" s="211"/>
    </row>
    <row r="30" spans="1:21" s="191" customFormat="1" ht="15" customHeight="1" x14ac:dyDescent="0.2">
      <c r="A30" s="99"/>
      <c r="B30" s="215" t="s">
        <v>200</v>
      </c>
      <c r="C30" s="254"/>
      <c r="D30" s="214" t="s">
        <v>201</v>
      </c>
      <c r="E30" s="98"/>
      <c r="F30" s="204"/>
      <c r="G30" s="193"/>
      <c r="H30" s="98"/>
      <c r="I30" s="211"/>
      <c r="J30" s="211"/>
      <c r="K30" s="211"/>
      <c r="L30" s="211"/>
      <c r="M30" s="211"/>
      <c r="N30" s="211"/>
      <c r="O30" s="211"/>
      <c r="P30" s="211"/>
      <c r="Q30" s="211"/>
    </row>
    <row r="31" spans="1:21" s="191" customFormat="1" ht="15" customHeight="1" x14ac:dyDescent="0.2">
      <c r="A31" s="99"/>
      <c r="B31" s="215" t="s">
        <v>4</v>
      </c>
      <c r="C31" s="254"/>
      <c r="D31" s="214" t="s">
        <v>202</v>
      </c>
      <c r="E31" s="98"/>
      <c r="F31" s="204"/>
      <c r="G31" s="193"/>
      <c r="H31" s="98"/>
      <c r="I31" s="211"/>
      <c r="J31" s="211"/>
      <c r="K31" s="211"/>
      <c r="L31" s="211"/>
      <c r="M31" s="211"/>
      <c r="N31" s="211"/>
      <c r="O31" s="211"/>
      <c r="P31" s="211"/>
      <c r="Q31" s="211"/>
    </row>
    <row r="32" spans="1:21" s="191" customFormat="1" ht="15" customHeight="1" x14ac:dyDescent="0.2">
      <c r="A32" s="99"/>
      <c r="B32" s="215" t="s">
        <v>203</v>
      </c>
      <c r="C32" s="254"/>
      <c r="D32" s="260" t="s">
        <v>316</v>
      </c>
      <c r="E32" s="261"/>
      <c r="F32" s="255"/>
      <c r="G32" s="216"/>
      <c r="H32" s="98"/>
      <c r="I32" s="211"/>
      <c r="J32" s="211"/>
      <c r="K32" s="211"/>
      <c r="L32" s="211"/>
      <c r="M32" s="211"/>
      <c r="N32" s="211"/>
      <c r="O32" s="211"/>
      <c r="P32" s="211"/>
      <c r="Q32" s="211"/>
    </row>
    <row r="33" spans="1:17" s="191" customFormat="1" ht="15" customHeight="1" x14ac:dyDescent="0.2">
      <c r="A33" s="99"/>
      <c r="B33" s="215" t="s">
        <v>205</v>
      </c>
      <c r="C33" s="204"/>
      <c r="D33" s="98"/>
      <c r="E33" s="98"/>
      <c r="F33" s="98"/>
      <c r="G33" s="193"/>
      <c r="H33" s="98"/>
      <c r="I33" s="211"/>
      <c r="J33" s="211"/>
      <c r="K33" s="211"/>
      <c r="L33" s="211"/>
      <c r="M33" s="211"/>
      <c r="N33" s="211"/>
      <c r="O33" s="211"/>
      <c r="P33" s="211"/>
      <c r="Q33" s="211"/>
    </row>
    <row r="34" spans="1:17" s="191" customFormat="1" ht="15" customHeight="1" x14ac:dyDescent="0.2">
      <c r="A34" s="99"/>
      <c r="B34" s="215" t="s">
        <v>206</v>
      </c>
      <c r="C34" s="204"/>
      <c r="D34" s="98"/>
      <c r="E34" s="98"/>
      <c r="F34" s="98"/>
      <c r="G34" s="193"/>
      <c r="H34" s="99"/>
    </row>
    <row r="35" spans="1:17" s="191" customFormat="1" ht="15" customHeight="1" x14ac:dyDescent="0.2">
      <c r="A35" s="99"/>
      <c r="B35" s="215" t="s">
        <v>207</v>
      </c>
      <c r="C35" s="204"/>
      <c r="D35" s="98"/>
      <c r="E35" s="98"/>
      <c r="F35" s="98"/>
      <c r="G35" s="193"/>
      <c r="H35" s="99"/>
    </row>
    <row r="36" spans="1:17" s="191" customFormat="1" ht="15" customHeight="1" x14ac:dyDescent="0.2">
      <c r="A36" s="99"/>
      <c r="B36" s="215" t="s">
        <v>208</v>
      </c>
      <c r="C36" s="204"/>
      <c r="D36" s="98"/>
      <c r="E36" s="98"/>
      <c r="F36" s="98"/>
      <c r="G36" s="193"/>
      <c r="H36" s="99"/>
    </row>
    <row r="37" spans="1:17" s="191" customFormat="1" ht="15" customHeight="1" x14ac:dyDescent="0.2">
      <c r="A37" s="99"/>
      <c r="B37" s="215" t="s">
        <v>209</v>
      </c>
      <c r="C37" s="204"/>
      <c r="D37" s="98"/>
      <c r="E37" s="98"/>
      <c r="F37" s="98"/>
      <c r="G37" s="193"/>
      <c r="H37" s="99"/>
    </row>
    <row r="38" spans="1:17" s="191" customFormat="1" ht="14.25" x14ac:dyDescent="0.2">
      <c r="A38" s="99"/>
      <c r="B38" s="215" t="s">
        <v>210</v>
      </c>
      <c r="C38" s="204"/>
      <c r="D38" s="98"/>
      <c r="E38" s="98"/>
      <c r="F38" s="98"/>
      <c r="G38" s="193"/>
      <c r="H38" s="99"/>
    </row>
    <row r="39" spans="1:17" s="191" customFormat="1" ht="15" customHeight="1" x14ac:dyDescent="0.2">
      <c r="A39" s="99"/>
      <c r="B39" s="215" t="s">
        <v>211</v>
      </c>
      <c r="C39" s="204"/>
      <c r="D39" s="98"/>
      <c r="E39" s="98"/>
      <c r="F39" s="98"/>
      <c r="G39" s="193"/>
      <c r="H39" s="99"/>
    </row>
    <row r="40" spans="1:17" s="191" customFormat="1" ht="15" customHeight="1" x14ac:dyDescent="0.2">
      <c r="A40" s="99"/>
      <c r="B40" s="215" t="s">
        <v>212</v>
      </c>
      <c r="C40" s="257"/>
      <c r="D40" s="98"/>
      <c r="E40" s="98"/>
      <c r="F40" s="98"/>
      <c r="G40" s="193"/>
      <c r="H40" s="99"/>
    </row>
    <row r="41" spans="1:17" s="191" customFormat="1" ht="17.25" customHeight="1" x14ac:dyDescent="0.2">
      <c r="A41" s="99"/>
      <c r="B41" s="262" t="s">
        <v>316</v>
      </c>
      <c r="C41" s="204"/>
      <c r="D41" s="98"/>
      <c r="E41" s="98"/>
      <c r="F41" s="98"/>
      <c r="G41" s="193"/>
      <c r="H41" s="99"/>
    </row>
    <row r="42" spans="1:17" s="191" customFormat="1" ht="13.5" customHeight="1" thickBot="1" x14ac:dyDescent="0.25">
      <c r="A42" s="99"/>
      <c r="B42" s="251"/>
      <c r="C42" s="252"/>
      <c r="D42" s="253"/>
      <c r="E42" s="241"/>
      <c r="F42" s="241"/>
      <c r="G42" s="242"/>
      <c r="H42" s="99"/>
    </row>
    <row r="43" spans="1:17" ht="13.5" thickBot="1" x14ac:dyDescent="0.25">
      <c r="A43" s="121"/>
      <c r="B43" s="131"/>
      <c r="C43" s="131"/>
      <c r="D43" s="131"/>
      <c r="E43" s="131"/>
      <c r="F43" s="131"/>
      <c r="G43" s="131"/>
      <c r="H43" s="131"/>
      <c r="I43" s="131"/>
      <c r="J43" s="131"/>
      <c r="K43" s="131"/>
      <c r="L43" s="131"/>
      <c r="M43" s="131"/>
      <c r="N43" s="131"/>
    </row>
    <row r="44" spans="1:17" ht="30.75" customHeight="1" thickBot="1" x14ac:dyDescent="0.25">
      <c r="A44" s="121"/>
      <c r="B44" s="182" t="s">
        <v>308</v>
      </c>
      <c r="C44" s="144"/>
      <c r="D44" s="145"/>
      <c r="E44" s="145"/>
      <c r="F44" s="145"/>
      <c r="G44" s="131"/>
      <c r="H44" s="131"/>
      <c r="I44" s="131"/>
      <c r="J44" s="131"/>
      <c r="K44" s="131"/>
      <c r="L44" s="131"/>
      <c r="M44" s="131"/>
      <c r="N44" s="160"/>
      <c r="P44" s="142"/>
      <c r="Q44" s="142"/>
    </row>
    <row r="45" spans="1:17" ht="27" customHeight="1" thickBot="1" x14ac:dyDescent="0.25">
      <c r="A45" s="121"/>
      <c r="B45" s="145"/>
      <c r="C45" s="429" t="s">
        <v>310</v>
      </c>
      <c r="D45" s="414"/>
      <c r="E45" s="414"/>
      <c r="F45" s="414"/>
      <c r="G45" s="415"/>
      <c r="N45" s="160"/>
      <c r="O45" s="143"/>
    </row>
    <row r="46" spans="1:17" ht="34.5" thickBot="1" x14ac:dyDescent="0.25">
      <c r="A46" s="133"/>
      <c r="B46" s="145"/>
      <c r="C46" s="161" t="s">
        <v>18</v>
      </c>
      <c r="D46" s="162" t="s">
        <v>309</v>
      </c>
      <c r="E46" s="162" t="s">
        <v>217</v>
      </c>
      <c r="F46" s="479" t="s">
        <v>315</v>
      </c>
      <c r="G46" s="480"/>
      <c r="N46" s="160"/>
      <c r="O46" s="143"/>
    </row>
    <row r="47" spans="1:17" ht="21.75" customHeight="1" thickBot="1" x14ac:dyDescent="0.25">
      <c r="A47" s="121"/>
      <c r="B47" s="181" t="s">
        <v>318</v>
      </c>
      <c r="C47" s="30"/>
      <c r="D47" s="138"/>
      <c r="E47" s="138"/>
      <c r="F47" s="446"/>
      <c r="G47" s="447"/>
      <c r="N47" s="160"/>
      <c r="O47" s="143"/>
    </row>
    <row r="48" spans="1:17" ht="15.75" customHeight="1" x14ac:dyDescent="0.2">
      <c r="A48" s="121"/>
      <c r="B48" s="159"/>
      <c r="C48" s="163"/>
      <c r="D48" s="163"/>
      <c r="E48" s="163"/>
      <c r="F48" s="131"/>
      <c r="G48" s="164"/>
      <c r="H48" s="165"/>
      <c r="I48" s="165"/>
      <c r="J48" s="131"/>
      <c r="K48" s="131"/>
      <c r="L48" s="131"/>
      <c r="M48" s="131"/>
      <c r="N48" s="160"/>
      <c r="O48" s="143"/>
    </row>
    <row r="49" spans="1:16" ht="15.75" customHeight="1" thickBot="1" x14ac:dyDescent="0.25">
      <c r="A49" s="121"/>
      <c r="B49" s="159"/>
      <c r="C49" s="163"/>
      <c r="D49" s="163"/>
      <c r="E49" s="163"/>
      <c r="F49" s="131"/>
      <c r="G49" s="164"/>
      <c r="H49" s="165"/>
      <c r="I49" s="165"/>
      <c r="J49" s="131"/>
      <c r="K49" s="131"/>
      <c r="L49" s="131"/>
      <c r="M49" s="131"/>
      <c r="N49" s="160"/>
      <c r="O49" s="143"/>
    </row>
    <row r="50" spans="1:16" ht="15.75" customHeight="1" thickBot="1" x14ac:dyDescent="0.25">
      <c r="A50" s="121"/>
      <c r="B50" s="413" t="s">
        <v>311</v>
      </c>
      <c r="C50" s="414"/>
      <c r="D50" s="414"/>
      <c r="E50" s="414"/>
      <c r="F50" s="415"/>
      <c r="G50" s="165"/>
      <c r="H50" s="165"/>
      <c r="I50" s="131"/>
      <c r="J50" s="131"/>
      <c r="K50" s="131"/>
      <c r="L50" s="131"/>
      <c r="M50" s="160"/>
      <c r="N50" s="143"/>
      <c r="O50" s="143"/>
    </row>
    <row r="51" spans="1:16" ht="36.75" customHeight="1" x14ac:dyDescent="0.2">
      <c r="A51" s="121"/>
      <c r="B51" s="272" t="s">
        <v>312</v>
      </c>
      <c r="C51" s="416" t="s">
        <v>313</v>
      </c>
      <c r="D51" s="417"/>
      <c r="E51" s="162" t="s">
        <v>417</v>
      </c>
      <c r="F51" s="259" t="s">
        <v>314</v>
      </c>
      <c r="G51" s="165"/>
      <c r="H51" s="165"/>
      <c r="I51" s="131"/>
      <c r="J51" s="131"/>
      <c r="K51" s="131"/>
      <c r="L51" s="131"/>
      <c r="M51" s="160"/>
      <c r="N51" s="143"/>
      <c r="O51" s="143"/>
    </row>
    <row r="52" spans="1:16" ht="15.75" customHeight="1" thickBot="1" x14ac:dyDescent="0.25">
      <c r="A52" s="121"/>
      <c r="B52" s="273"/>
      <c r="C52" s="275"/>
      <c r="D52" s="274"/>
      <c r="E52" s="248"/>
      <c r="F52" s="31"/>
      <c r="G52" s="165"/>
      <c r="H52" s="165"/>
      <c r="I52" s="131"/>
      <c r="J52" s="131"/>
      <c r="K52" s="131"/>
      <c r="L52" s="131"/>
      <c r="M52" s="160"/>
      <c r="N52" s="143"/>
      <c r="O52" s="143"/>
    </row>
    <row r="53" spans="1:16" ht="15.75" customHeight="1" x14ac:dyDescent="0.2">
      <c r="A53" s="121"/>
      <c r="B53" s="159"/>
      <c r="C53" s="163"/>
      <c r="D53" s="163"/>
      <c r="E53" s="163"/>
      <c r="F53" s="131"/>
      <c r="G53" s="164"/>
      <c r="H53" s="165"/>
      <c r="I53" s="165"/>
      <c r="J53" s="131"/>
      <c r="K53" s="131"/>
      <c r="L53" s="131"/>
      <c r="M53" s="131"/>
      <c r="N53" s="160"/>
      <c r="O53" s="143"/>
    </row>
    <row r="54" spans="1:16" ht="15.75" customHeight="1" thickBot="1" x14ac:dyDescent="0.25">
      <c r="A54" s="121"/>
      <c r="B54" s="159"/>
      <c r="C54" s="163"/>
      <c r="D54" s="163"/>
      <c r="E54" s="163"/>
      <c r="F54" s="131"/>
      <c r="G54" s="164"/>
      <c r="H54" s="165"/>
      <c r="I54" s="165"/>
      <c r="J54" s="131"/>
      <c r="K54" s="131"/>
      <c r="L54" s="131"/>
      <c r="M54" s="131"/>
      <c r="N54" s="160"/>
      <c r="O54" s="143"/>
    </row>
    <row r="55" spans="1:16" ht="30.75" customHeight="1" thickBot="1" x14ac:dyDescent="0.25">
      <c r="A55" s="121"/>
      <c r="B55" s="264" t="s">
        <v>319</v>
      </c>
      <c r="C55" s="144"/>
      <c r="D55" s="131"/>
      <c r="E55" s="131"/>
      <c r="F55" s="131"/>
      <c r="G55" s="131"/>
      <c r="H55" s="131"/>
      <c r="I55" s="131"/>
      <c r="J55" s="131"/>
      <c r="K55" s="131"/>
      <c r="L55" s="131"/>
      <c r="M55" s="131"/>
      <c r="N55" s="160"/>
      <c r="O55" s="143"/>
    </row>
    <row r="56" spans="1:16" ht="15.75" customHeight="1" x14ac:dyDescent="0.2">
      <c r="A56" s="121"/>
      <c r="B56" s="451" t="s">
        <v>320</v>
      </c>
      <c r="C56" s="452"/>
      <c r="D56" s="453"/>
      <c r="E56" s="451" t="s">
        <v>427</v>
      </c>
      <c r="F56" s="452"/>
      <c r="G56" s="453"/>
      <c r="H56" s="131"/>
      <c r="I56" s="131"/>
      <c r="J56" s="131"/>
      <c r="K56" s="131"/>
      <c r="L56" s="131"/>
      <c r="M56" s="131"/>
      <c r="N56" s="131"/>
      <c r="O56" s="166"/>
      <c r="P56" s="166"/>
    </row>
    <row r="57" spans="1:16" ht="13.5" thickBot="1" x14ac:dyDescent="0.25">
      <c r="A57" s="133"/>
      <c r="B57" s="454"/>
      <c r="C57" s="455"/>
      <c r="D57" s="456"/>
      <c r="E57" s="454"/>
      <c r="F57" s="455"/>
      <c r="G57" s="456"/>
      <c r="H57" s="131"/>
      <c r="I57" s="131"/>
      <c r="J57" s="131"/>
      <c r="K57" s="131"/>
      <c r="L57" s="131"/>
      <c r="M57" s="131"/>
      <c r="N57" s="131"/>
      <c r="O57" s="143"/>
    </row>
    <row r="58" spans="1:16" ht="21.75" customHeight="1" thickBot="1" x14ac:dyDescent="0.25">
      <c r="A58" s="121"/>
      <c r="B58" s="457"/>
      <c r="C58" s="458"/>
      <c r="D58" s="459"/>
      <c r="E58" s="457"/>
      <c r="F58" s="458"/>
      <c r="G58" s="459"/>
      <c r="H58" s="131"/>
      <c r="I58" s="131"/>
      <c r="J58" s="131"/>
      <c r="K58" s="131"/>
      <c r="L58" s="131"/>
      <c r="M58" s="131"/>
      <c r="N58" s="131"/>
      <c r="O58" s="143"/>
    </row>
    <row r="59" spans="1:16" ht="15" customHeight="1" thickBot="1" x14ac:dyDescent="0.25">
      <c r="A59" s="131"/>
      <c r="B59" s="131"/>
      <c r="C59" s="131"/>
      <c r="D59" s="131"/>
      <c r="E59" s="131"/>
      <c r="F59" s="131"/>
      <c r="G59" s="131"/>
      <c r="H59" s="131"/>
      <c r="I59" s="131"/>
      <c r="J59" s="131"/>
      <c r="K59" s="131"/>
      <c r="L59" s="131"/>
      <c r="M59" s="131"/>
      <c r="N59" s="131"/>
      <c r="O59" s="143"/>
    </row>
    <row r="60" spans="1:16" ht="37.5" customHeight="1" thickBot="1" x14ac:dyDescent="0.25">
      <c r="A60" s="167"/>
      <c r="B60" s="451" t="s">
        <v>453</v>
      </c>
      <c r="C60" s="452"/>
      <c r="D60" s="453"/>
      <c r="E60" s="131"/>
      <c r="F60" s="131"/>
      <c r="G60" s="131"/>
      <c r="H60" s="131"/>
      <c r="I60" s="131"/>
      <c r="J60" s="131"/>
      <c r="K60" s="131"/>
      <c r="L60" s="131"/>
      <c r="M60" s="131"/>
      <c r="N60" s="131"/>
      <c r="O60" s="143"/>
    </row>
    <row r="61" spans="1:16" ht="18.75" hidden="1" customHeight="1" thickBot="1" x14ac:dyDescent="0.25">
      <c r="A61" s="131"/>
      <c r="B61" s="454"/>
      <c r="C61" s="455"/>
      <c r="D61" s="456"/>
      <c r="E61" s="131"/>
      <c r="F61" s="131"/>
      <c r="G61" s="131"/>
      <c r="H61" s="131"/>
      <c r="I61" s="131"/>
      <c r="J61" s="131"/>
      <c r="K61" s="131"/>
      <c r="L61" s="131"/>
      <c r="M61" s="131"/>
      <c r="N61" s="131"/>
      <c r="O61" s="143"/>
    </row>
    <row r="62" spans="1:16" ht="27" customHeight="1" thickBot="1" x14ac:dyDescent="0.25">
      <c r="A62" s="121"/>
      <c r="B62" s="457"/>
      <c r="C62" s="458"/>
      <c r="D62" s="459"/>
      <c r="E62" s="163"/>
      <c r="F62" s="131"/>
      <c r="G62" s="131"/>
      <c r="H62" s="131"/>
      <c r="I62" s="131"/>
      <c r="J62" s="131"/>
      <c r="K62" s="131"/>
      <c r="L62" s="131"/>
      <c r="M62" s="131"/>
      <c r="N62" s="131"/>
    </row>
    <row r="63" spans="1:16" ht="27" customHeight="1" thickBot="1" x14ac:dyDescent="0.25">
      <c r="A63" s="120"/>
      <c r="B63" s="265"/>
      <c r="C63" s="265"/>
      <c r="D63" s="265"/>
      <c r="E63" s="163"/>
      <c r="F63" s="131"/>
      <c r="G63" s="131"/>
      <c r="H63" s="131"/>
      <c r="I63" s="131"/>
      <c r="J63" s="131"/>
      <c r="K63" s="131"/>
      <c r="L63" s="131"/>
      <c r="M63" s="131"/>
      <c r="N63" s="131"/>
    </row>
    <row r="64" spans="1:16" ht="36" customHeight="1" thickBot="1" x14ac:dyDescent="0.25">
      <c r="A64" s="121"/>
      <c r="B64" s="264" t="s">
        <v>321</v>
      </c>
      <c r="C64" s="144"/>
      <c r="D64" s="158"/>
      <c r="E64" s="131"/>
      <c r="F64" s="131"/>
      <c r="G64" s="131"/>
      <c r="H64" s="131"/>
      <c r="I64" s="131"/>
      <c r="J64" s="131"/>
      <c r="K64" s="131"/>
      <c r="L64" s="131"/>
      <c r="M64" s="131"/>
      <c r="N64" s="131"/>
    </row>
    <row r="65" spans="1:17" ht="31.5" customHeight="1" thickBot="1" x14ac:dyDescent="0.25">
      <c r="A65" s="133"/>
      <c r="B65" s="183" t="s">
        <v>318</v>
      </c>
      <c r="C65" s="460" t="s">
        <v>418</v>
      </c>
      <c r="D65" s="461"/>
      <c r="E65" s="131"/>
      <c r="F65" s="131"/>
      <c r="G65" s="131"/>
      <c r="H65" s="131"/>
      <c r="I65" s="131"/>
      <c r="J65" s="131"/>
      <c r="K65" s="131"/>
      <c r="L65" s="131"/>
      <c r="M65" s="131"/>
      <c r="N65" s="131"/>
      <c r="O65" s="143"/>
    </row>
    <row r="66" spans="1:17" ht="16.5" customHeight="1" x14ac:dyDescent="0.2">
      <c r="A66" s="133"/>
      <c r="B66" s="184"/>
      <c r="C66" s="425" t="s">
        <v>322</v>
      </c>
      <c r="D66" s="426"/>
      <c r="E66" s="131"/>
      <c r="F66" s="131"/>
      <c r="G66" s="131"/>
      <c r="H66" s="131"/>
      <c r="I66" s="131"/>
      <c r="J66" s="131"/>
      <c r="K66" s="131"/>
      <c r="L66" s="131"/>
      <c r="M66" s="131"/>
      <c r="N66" s="131"/>
      <c r="O66" s="143"/>
    </row>
    <row r="67" spans="1:17" ht="14.25" customHeight="1" x14ac:dyDescent="0.2">
      <c r="A67" s="133"/>
      <c r="B67" s="185"/>
      <c r="C67" s="427" t="s">
        <v>323</v>
      </c>
      <c r="D67" s="428"/>
      <c r="E67" s="131"/>
      <c r="F67" s="131"/>
      <c r="G67" s="131"/>
      <c r="H67" s="131"/>
      <c r="I67" s="131"/>
      <c r="J67" s="131"/>
      <c r="K67" s="131"/>
      <c r="L67" s="131"/>
      <c r="M67" s="131"/>
      <c r="N67" s="131"/>
      <c r="O67" s="143"/>
    </row>
    <row r="68" spans="1:17" ht="14.25" customHeight="1" x14ac:dyDescent="0.2">
      <c r="A68" s="133"/>
      <c r="B68" s="186"/>
      <c r="C68" s="469" t="s">
        <v>324</v>
      </c>
      <c r="D68" s="428"/>
      <c r="E68" s="131"/>
      <c r="F68" s="131"/>
      <c r="G68" s="131"/>
      <c r="H68" s="131"/>
      <c r="I68" s="131"/>
      <c r="J68" s="131"/>
      <c r="K68" s="131"/>
      <c r="L68" s="131"/>
      <c r="M68" s="131"/>
      <c r="N68" s="131"/>
      <c r="O68" s="143"/>
    </row>
    <row r="69" spans="1:17" ht="14.25" customHeight="1" x14ac:dyDescent="0.2">
      <c r="A69" s="133"/>
      <c r="B69" s="186"/>
      <c r="C69" s="469" t="s">
        <v>419</v>
      </c>
      <c r="D69" s="428"/>
      <c r="E69" s="131"/>
      <c r="F69" s="131"/>
      <c r="G69" s="131"/>
      <c r="H69" s="131"/>
      <c r="I69" s="131"/>
      <c r="J69" s="131"/>
      <c r="K69" s="131"/>
      <c r="L69" s="131"/>
      <c r="M69" s="131"/>
      <c r="N69" s="131"/>
      <c r="O69" s="143"/>
    </row>
    <row r="70" spans="1:17" ht="14.25" customHeight="1" x14ac:dyDescent="0.2">
      <c r="A70" s="133"/>
      <c r="B70" s="186"/>
      <c r="C70" s="469" t="s">
        <v>420</v>
      </c>
      <c r="D70" s="428"/>
      <c r="E70" s="131"/>
      <c r="F70" s="131"/>
      <c r="G70" s="131"/>
      <c r="H70" s="131"/>
      <c r="I70" s="131"/>
      <c r="J70" s="131"/>
      <c r="K70" s="131"/>
      <c r="L70" s="131"/>
      <c r="M70" s="131"/>
      <c r="N70" s="131"/>
      <c r="O70" s="143"/>
    </row>
    <row r="71" spans="1:17" ht="14.25" customHeight="1" x14ac:dyDescent="0.2">
      <c r="A71" s="133"/>
      <c r="B71" s="186"/>
      <c r="C71" s="469" t="s">
        <v>325</v>
      </c>
      <c r="D71" s="428"/>
      <c r="E71" s="131"/>
      <c r="F71" s="131"/>
      <c r="G71" s="131"/>
      <c r="H71" s="131"/>
      <c r="I71" s="131"/>
      <c r="J71" s="131"/>
      <c r="K71" s="131"/>
      <c r="L71" s="131"/>
      <c r="M71" s="131"/>
      <c r="N71" s="131"/>
      <c r="O71" s="143"/>
    </row>
    <row r="72" spans="1:17" ht="14.25" customHeight="1" x14ac:dyDescent="0.2">
      <c r="A72" s="133"/>
      <c r="B72" s="186"/>
      <c r="C72" s="469" t="s">
        <v>326</v>
      </c>
      <c r="D72" s="428"/>
      <c r="E72" s="131"/>
      <c r="F72" s="131"/>
      <c r="G72" s="131"/>
      <c r="H72" s="131"/>
      <c r="I72" s="131"/>
      <c r="J72" s="131"/>
      <c r="K72" s="131"/>
      <c r="L72" s="131"/>
      <c r="M72" s="131"/>
      <c r="N72" s="131"/>
      <c r="O72" s="143"/>
    </row>
    <row r="73" spans="1:17" ht="15.75" customHeight="1" x14ac:dyDescent="0.2">
      <c r="A73" s="121"/>
      <c r="B73" s="474"/>
      <c r="C73" s="470" t="s">
        <v>302</v>
      </c>
      <c r="D73" s="471"/>
      <c r="E73" s="131"/>
      <c r="F73" s="131"/>
      <c r="G73" s="131"/>
      <c r="H73" s="131"/>
      <c r="I73" s="131"/>
      <c r="J73" s="131"/>
      <c r="K73" s="131"/>
      <c r="L73" s="131"/>
      <c r="M73" s="131"/>
      <c r="N73" s="131"/>
      <c r="O73" s="143"/>
    </row>
    <row r="74" spans="1:17" ht="15.75" customHeight="1" thickBot="1" x14ac:dyDescent="0.25">
      <c r="A74" s="121"/>
      <c r="B74" s="475"/>
      <c r="C74" s="472"/>
      <c r="D74" s="473"/>
      <c r="E74" s="131"/>
      <c r="F74" s="131"/>
      <c r="G74" s="131"/>
      <c r="H74" s="131"/>
      <c r="I74" s="131"/>
      <c r="J74" s="131"/>
      <c r="K74" s="131"/>
      <c r="L74" s="131"/>
      <c r="M74" s="131"/>
      <c r="N74" s="131"/>
      <c r="O74" s="143"/>
    </row>
    <row r="75" spans="1:17" ht="18.75" customHeight="1" thickBot="1" x14ac:dyDescent="0.25">
      <c r="A75" s="121"/>
      <c r="B75" s="131"/>
      <c r="C75" s="131"/>
      <c r="D75" s="131"/>
      <c r="E75" s="131"/>
      <c r="F75" s="131"/>
      <c r="G75" s="131"/>
      <c r="H75" s="131"/>
      <c r="I75" s="131"/>
      <c r="J75" s="131"/>
      <c r="K75" s="131"/>
      <c r="L75" s="131"/>
      <c r="M75" s="131"/>
      <c r="N75" s="131"/>
    </row>
    <row r="76" spans="1:17" ht="22.5" customHeight="1" thickBot="1" x14ac:dyDescent="0.25">
      <c r="A76" s="121"/>
      <c r="B76" s="182" t="s">
        <v>421</v>
      </c>
      <c r="C76" s="131"/>
      <c r="D76" s="131"/>
      <c r="E76" s="131"/>
      <c r="F76" s="131"/>
      <c r="G76" s="131"/>
      <c r="H76" s="131"/>
      <c r="I76" s="131"/>
      <c r="J76" s="131"/>
      <c r="K76" s="131"/>
      <c r="L76" s="131"/>
      <c r="M76" s="131"/>
      <c r="N76" s="131"/>
      <c r="O76" s="166"/>
      <c r="P76" s="166"/>
      <c r="Q76" s="166"/>
    </row>
    <row r="77" spans="1:17" s="191" customFormat="1" ht="33.75" customHeight="1" thickBot="1" x14ac:dyDescent="0.25">
      <c r="A77" s="133"/>
      <c r="B77" s="476" t="s">
        <v>329</v>
      </c>
      <c r="C77" s="477"/>
      <c r="D77" s="477"/>
      <c r="E77" s="478"/>
      <c r="F77" s="98"/>
      <c r="G77" s="98"/>
    </row>
    <row r="78" spans="1:17" s="191" customFormat="1" ht="14.25" x14ac:dyDescent="0.2">
      <c r="A78" s="98"/>
      <c r="B78" s="231"/>
      <c r="C78" s="231"/>
      <c r="D78" s="231"/>
      <c r="E78" s="231"/>
      <c r="F78" s="98"/>
      <c r="G78" s="98"/>
    </row>
    <row r="79" spans="1:17" s="191" customFormat="1" ht="14.25" x14ac:dyDescent="0.2">
      <c r="A79" s="98"/>
      <c r="B79" s="201" t="s">
        <v>238</v>
      </c>
      <c r="C79" s="254"/>
      <c r="D79" s="98"/>
      <c r="E79" s="98"/>
      <c r="F79" s="98"/>
      <c r="G79" s="98"/>
    </row>
    <row r="80" spans="1:17" s="191" customFormat="1" ht="14.25" x14ac:dyDescent="0.2">
      <c r="A80" s="98"/>
      <c r="B80" s="201" t="s">
        <v>239</v>
      </c>
      <c r="C80" s="254"/>
      <c r="D80" s="98"/>
      <c r="E80" s="98"/>
      <c r="F80" s="98"/>
      <c r="G80" s="98"/>
    </row>
    <row r="81" spans="1:16" s="191" customFormat="1" ht="14.25" x14ac:dyDescent="0.2">
      <c r="A81" s="98"/>
      <c r="B81" s="201" t="s">
        <v>240</v>
      </c>
      <c r="C81" s="254"/>
      <c r="D81" s="98"/>
      <c r="E81" s="98"/>
      <c r="F81" s="98"/>
      <c r="G81" s="98"/>
    </row>
    <row r="82" spans="1:16" s="191" customFormat="1" ht="14.25" x14ac:dyDescent="0.2">
      <c r="A82" s="98"/>
      <c r="B82" s="201" t="s">
        <v>241</v>
      </c>
      <c r="C82" s="254"/>
      <c r="D82" s="98"/>
      <c r="E82" s="98"/>
      <c r="F82" s="98"/>
      <c r="G82" s="98"/>
    </row>
    <row r="83" spans="1:16" s="191" customFormat="1" ht="14.25" x14ac:dyDescent="0.2">
      <c r="A83" s="98"/>
      <c r="B83" s="201" t="s">
        <v>242</v>
      </c>
      <c r="C83" s="254"/>
      <c r="D83" s="98"/>
      <c r="E83" s="98"/>
      <c r="F83" s="98"/>
      <c r="G83" s="98"/>
    </row>
    <row r="84" spans="1:16" s="191" customFormat="1" ht="14.25" x14ac:dyDescent="0.2">
      <c r="A84" s="98"/>
      <c r="B84" s="201" t="s">
        <v>243</v>
      </c>
      <c r="C84" s="254"/>
      <c r="D84" s="98"/>
      <c r="E84" s="98"/>
      <c r="F84" s="98"/>
      <c r="G84" s="98"/>
    </row>
    <row r="85" spans="1:16" s="191" customFormat="1" ht="14.25" x14ac:dyDescent="0.2">
      <c r="A85" s="98"/>
      <c r="B85" s="201" t="s">
        <v>244</v>
      </c>
      <c r="C85" s="254"/>
      <c r="D85" s="98"/>
      <c r="E85" s="98"/>
      <c r="F85" s="98"/>
      <c r="G85" s="98"/>
    </row>
    <row r="86" spans="1:16" s="191" customFormat="1" ht="14.25" x14ac:dyDescent="0.2">
      <c r="A86" s="98"/>
      <c r="B86" s="201" t="s">
        <v>245</v>
      </c>
      <c r="C86" s="254"/>
      <c r="D86" s="98"/>
      <c r="E86" s="98"/>
      <c r="F86" s="98"/>
      <c r="G86" s="98"/>
    </row>
    <row r="87" spans="1:16" s="191" customFormat="1" ht="14.25" x14ac:dyDescent="0.2">
      <c r="A87" s="98"/>
      <c r="B87" s="201" t="s">
        <v>246</v>
      </c>
      <c r="C87" s="254"/>
      <c r="D87" s="98"/>
      <c r="E87" s="98"/>
      <c r="F87" s="98"/>
      <c r="G87" s="98"/>
    </row>
    <row r="88" spans="1:16" s="191" customFormat="1" ht="14.25" x14ac:dyDescent="0.2">
      <c r="A88" s="98"/>
      <c r="B88" s="201" t="s">
        <v>291</v>
      </c>
      <c r="C88" s="254"/>
      <c r="D88" s="98"/>
      <c r="E88" s="98"/>
      <c r="F88" s="98"/>
      <c r="G88" s="98"/>
    </row>
    <row r="89" spans="1:16" s="191" customFormat="1" ht="27" customHeight="1" x14ac:dyDescent="0.2">
      <c r="A89" s="98"/>
      <c r="B89" s="266" t="s">
        <v>327</v>
      </c>
      <c r="C89" s="227"/>
      <c r="D89" s="98"/>
      <c r="E89" s="98"/>
      <c r="F89" s="98"/>
      <c r="G89" s="98"/>
    </row>
    <row r="90" spans="1:16" s="191" customFormat="1" ht="14.25" x14ac:dyDescent="0.2">
      <c r="A90" s="98"/>
      <c r="B90" s="201"/>
      <c r="C90" s="201"/>
      <c r="D90" s="98"/>
      <c r="E90" s="98"/>
      <c r="F90" s="98"/>
      <c r="G90" s="98"/>
      <c r="H90" s="98"/>
    </row>
    <row r="91" spans="1:16" ht="13.5" thickBot="1" x14ac:dyDescent="0.25">
      <c r="A91" s="143"/>
      <c r="B91" s="131"/>
      <c r="C91" s="131"/>
      <c r="D91" s="131"/>
      <c r="E91" s="131"/>
      <c r="F91" s="131"/>
      <c r="G91" s="131"/>
      <c r="H91" s="131"/>
      <c r="I91" s="131"/>
      <c r="J91" s="131"/>
      <c r="K91" s="131"/>
      <c r="L91" s="131"/>
      <c r="M91" s="131"/>
      <c r="N91" s="131"/>
      <c r="O91" s="166"/>
      <c r="P91" s="166"/>
    </row>
    <row r="92" spans="1:16" ht="37.5" customHeight="1" thickBot="1" x14ac:dyDescent="0.25">
      <c r="A92" s="133"/>
      <c r="B92" s="418" t="s">
        <v>328</v>
      </c>
      <c r="C92" s="419"/>
      <c r="D92" s="419"/>
      <c r="E92" s="419"/>
      <c r="F92" s="420"/>
      <c r="G92" s="131"/>
      <c r="H92" s="131"/>
      <c r="I92" s="131"/>
      <c r="J92" s="131"/>
      <c r="M92" s="143"/>
      <c r="N92" s="143"/>
      <c r="O92" s="143"/>
    </row>
    <row r="93" spans="1:16" ht="15.75" thickBot="1" x14ac:dyDescent="0.25">
      <c r="A93" s="121"/>
      <c r="B93" s="150"/>
      <c r="C93" s="168"/>
      <c r="D93" s="168"/>
      <c r="E93" s="168"/>
      <c r="F93" s="168"/>
      <c r="G93" s="168"/>
      <c r="H93" s="131"/>
      <c r="I93" s="131"/>
      <c r="J93" s="131"/>
      <c r="K93" s="131"/>
      <c r="O93" s="143"/>
    </row>
    <row r="94" spans="1:16" ht="24.75" customHeight="1" thickBot="1" x14ac:dyDescent="0.25">
      <c r="A94" s="133"/>
      <c r="B94" s="418" t="s">
        <v>347</v>
      </c>
      <c r="C94" s="419"/>
      <c r="D94" s="420"/>
      <c r="E94" s="168"/>
      <c r="F94" s="169"/>
      <c r="G94" s="170"/>
      <c r="H94" s="131"/>
      <c r="I94" s="131"/>
      <c r="J94" s="131"/>
      <c r="K94" s="131"/>
      <c r="L94" s="131"/>
      <c r="M94" s="143"/>
      <c r="N94" s="143"/>
      <c r="O94" s="143"/>
    </row>
    <row r="95" spans="1:16" ht="38.25" customHeight="1" thickBot="1" x14ac:dyDescent="0.25">
      <c r="A95" s="143"/>
      <c r="B95" s="150"/>
      <c r="C95" s="150"/>
      <c r="D95" s="150"/>
      <c r="E95" s="150"/>
      <c r="F95" s="150"/>
      <c r="G95" s="168"/>
      <c r="H95" s="169"/>
      <c r="I95" s="170"/>
      <c r="J95" s="131"/>
      <c r="K95" s="131"/>
      <c r="L95" s="131"/>
      <c r="M95" s="131"/>
      <c r="N95" s="131"/>
      <c r="O95" s="143"/>
    </row>
    <row r="96" spans="1:16" ht="15.75" thickBot="1" x14ac:dyDescent="0.25">
      <c r="A96" s="133"/>
      <c r="B96" s="139" t="s">
        <v>330</v>
      </c>
      <c r="C96" s="187" t="s">
        <v>331</v>
      </c>
      <c r="D96" s="188" t="s">
        <v>181</v>
      </c>
      <c r="E96" s="187" t="s">
        <v>280</v>
      </c>
      <c r="F96" s="168"/>
      <c r="G96" s="168"/>
      <c r="H96" s="169"/>
      <c r="I96" s="170"/>
      <c r="J96" s="131"/>
      <c r="K96" s="131"/>
      <c r="L96" s="131"/>
      <c r="M96" s="131"/>
      <c r="N96" s="131"/>
      <c r="O96" s="143"/>
    </row>
    <row r="97" spans="1:15" ht="15.75" thickBot="1" x14ac:dyDescent="0.25">
      <c r="A97" s="133"/>
      <c r="B97" s="150"/>
      <c r="C97" s="85"/>
      <c r="D97" s="86"/>
      <c r="E97" s="85"/>
      <c r="F97" s="168"/>
      <c r="G97" s="168"/>
      <c r="H97" s="169"/>
      <c r="I97" s="170"/>
      <c r="J97" s="131"/>
      <c r="K97" s="131"/>
      <c r="L97" s="131"/>
      <c r="M97" s="131"/>
      <c r="N97" s="131"/>
      <c r="O97" s="143"/>
    </row>
    <row r="98" spans="1:15" ht="38.25" customHeight="1" thickBot="1" x14ac:dyDescent="0.25">
      <c r="A98" s="133"/>
      <c r="B98" s="131"/>
      <c r="C98" s="131"/>
      <c r="D98" s="131"/>
      <c r="E98" s="131"/>
      <c r="F98" s="131"/>
      <c r="G98" s="131"/>
      <c r="H98" s="131"/>
      <c r="I98" s="131"/>
      <c r="J98" s="131"/>
      <c r="K98" s="131"/>
      <c r="L98" s="131"/>
      <c r="M98" s="131"/>
      <c r="N98" s="131"/>
      <c r="O98" s="143"/>
    </row>
    <row r="99" spans="1:15" ht="38.25" customHeight="1" thickBot="1" x14ac:dyDescent="0.25">
      <c r="A99" s="133"/>
      <c r="B99" s="418" t="s">
        <v>422</v>
      </c>
      <c r="C99" s="419"/>
      <c r="D99" s="419"/>
      <c r="E99" s="419"/>
      <c r="F99" s="419"/>
      <c r="G99" s="419"/>
      <c r="H99" s="419"/>
      <c r="I99" s="420"/>
      <c r="J99" s="131"/>
      <c r="K99" s="131"/>
      <c r="L99" s="131"/>
      <c r="M99" s="131"/>
      <c r="N99" s="131"/>
      <c r="O99" s="143"/>
    </row>
    <row r="100" spans="1:15" x14ac:dyDescent="0.2">
      <c r="A100" s="121"/>
      <c r="B100" s="131"/>
      <c r="C100" s="131"/>
      <c r="D100" s="131"/>
      <c r="E100" s="171"/>
      <c r="F100" s="172"/>
      <c r="G100" s="172"/>
      <c r="H100" s="172" t="s">
        <v>332</v>
      </c>
      <c r="I100" s="18"/>
      <c r="J100" s="131"/>
      <c r="K100" s="131"/>
      <c r="L100" s="131"/>
      <c r="M100" s="131"/>
      <c r="N100" s="131"/>
      <c r="O100" s="143"/>
    </row>
    <row r="101" spans="1:15" x14ac:dyDescent="0.2">
      <c r="A101" s="143"/>
      <c r="B101" s="131"/>
      <c r="C101" s="131"/>
      <c r="D101" s="131"/>
      <c r="E101" s="171"/>
      <c r="F101" s="172"/>
      <c r="G101" s="172"/>
      <c r="H101" s="172" t="s">
        <v>333</v>
      </c>
      <c r="I101" s="19"/>
      <c r="J101" s="131"/>
      <c r="K101" s="131"/>
      <c r="L101" s="131"/>
      <c r="M101" s="131"/>
      <c r="N101" s="131"/>
      <c r="O101" s="143"/>
    </row>
    <row r="102" spans="1:15" x14ac:dyDescent="0.2">
      <c r="A102" s="121"/>
      <c r="B102" s="131"/>
      <c r="C102" s="131"/>
      <c r="D102" s="131"/>
      <c r="E102" s="171"/>
      <c r="F102" s="172"/>
      <c r="G102" s="172"/>
      <c r="H102" s="172" t="s">
        <v>334</v>
      </c>
      <c r="I102" s="19"/>
      <c r="J102" s="131"/>
      <c r="K102" s="131"/>
      <c r="L102" s="131"/>
      <c r="M102" s="131"/>
      <c r="N102" s="131"/>
      <c r="O102" s="143"/>
    </row>
    <row r="103" spans="1:15" x14ac:dyDescent="0.2">
      <c r="A103" s="133"/>
      <c r="B103" s="131"/>
      <c r="C103" s="131"/>
      <c r="D103" s="131"/>
      <c r="E103" s="171"/>
      <c r="F103" s="172"/>
      <c r="G103" s="172"/>
      <c r="H103" s="172" t="s">
        <v>335</v>
      </c>
      <c r="I103" s="19"/>
      <c r="J103" s="131"/>
      <c r="K103" s="131"/>
      <c r="L103" s="131"/>
      <c r="M103" s="131"/>
      <c r="N103" s="131"/>
      <c r="O103" s="143"/>
    </row>
    <row r="104" spans="1:15" x14ac:dyDescent="0.2">
      <c r="A104" s="121"/>
      <c r="B104" s="131"/>
      <c r="C104" s="131"/>
      <c r="D104" s="131"/>
      <c r="E104" s="171"/>
      <c r="F104" s="172"/>
      <c r="G104" s="172"/>
      <c r="H104" s="172" t="s">
        <v>423</v>
      </c>
      <c r="I104" s="19"/>
      <c r="J104" s="131"/>
      <c r="K104" s="131"/>
      <c r="L104" s="131"/>
      <c r="M104" s="131"/>
      <c r="N104" s="131"/>
      <c r="O104" s="143"/>
    </row>
    <row r="105" spans="1:15" x14ac:dyDescent="0.2">
      <c r="A105" s="121"/>
      <c r="B105" s="131"/>
      <c r="C105" s="131"/>
      <c r="D105" s="131"/>
      <c r="E105" s="171"/>
      <c r="F105" s="172"/>
      <c r="G105" s="172"/>
      <c r="H105" s="172" t="s">
        <v>336</v>
      </c>
      <c r="I105" s="19"/>
      <c r="J105" s="131"/>
      <c r="K105" s="131"/>
      <c r="L105" s="131"/>
      <c r="M105" s="131"/>
      <c r="N105" s="131"/>
      <c r="O105" s="143"/>
    </row>
    <row r="106" spans="1:15" x14ac:dyDescent="0.2">
      <c r="A106" s="121"/>
      <c r="B106" s="131"/>
      <c r="C106" s="131"/>
      <c r="D106" s="131"/>
      <c r="E106" s="171"/>
      <c r="F106" s="172"/>
      <c r="G106" s="172"/>
      <c r="H106" s="172" t="s">
        <v>424</v>
      </c>
      <c r="I106" s="19"/>
      <c r="J106" s="131"/>
      <c r="K106" s="131"/>
      <c r="L106" s="131"/>
      <c r="M106" s="131"/>
      <c r="N106" s="131"/>
      <c r="O106" s="143"/>
    </row>
    <row r="107" spans="1:15" x14ac:dyDescent="0.2">
      <c r="A107" s="121"/>
      <c r="B107" s="131"/>
      <c r="C107" s="131"/>
      <c r="D107" s="131"/>
      <c r="E107" s="171"/>
      <c r="F107" s="172"/>
      <c r="G107" s="172"/>
      <c r="H107" s="172" t="s">
        <v>337</v>
      </c>
      <c r="I107" s="19"/>
      <c r="J107" s="131"/>
      <c r="K107" s="131"/>
      <c r="L107" s="131"/>
      <c r="M107" s="131"/>
      <c r="N107" s="131"/>
      <c r="O107" s="143"/>
    </row>
    <row r="108" spans="1:15" ht="13.5" thickBot="1" x14ac:dyDescent="0.25">
      <c r="A108" s="121"/>
      <c r="B108" s="131"/>
      <c r="C108" s="131"/>
      <c r="D108" s="131"/>
      <c r="E108" s="171"/>
      <c r="F108" s="465" t="s">
        <v>338</v>
      </c>
      <c r="G108" s="465"/>
      <c r="H108" s="466"/>
      <c r="I108" s="189"/>
      <c r="J108" s="131"/>
      <c r="K108" s="131"/>
      <c r="L108" s="131"/>
      <c r="M108" s="131"/>
      <c r="N108" s="131"/>
      <c r="O108" s="143"/>
    </row>
    <row r="109" spans="1:15" ht="13.5" thickBot="1" x14ac:dyDescent="0.25">
      <c r="A109" s="121"/>
      <c r="B109" s="131"/>
      <c r="C109" s="131"/>
      <c r="D109" s="131"/>
      <c r="E109" s="173"/>
      <c r="F109" s="174"/>
      <c r="G109" s="467"/>
      <c r="H109" s="468"/>
      <c r="I109" s="190"/>
      <c r="J109" s="131"/>
      <c r="K109" s="131"/>
      <c r="L109" s="131"/>
      <c r="M109" s="131"/>
      <c r="N109" s="131"/>
      <c r="O109" s="143"/>
    </row>
    <row r="110" spans="1:15" ht="13.5" thickBot="1" x14ac:dyDescent="0.25">
      <c r="A110" s="121"/>
      <c r="B110" s="131"/>
      <c r="C110" s="131"/>
      <c r="D110" s="131"/>
      <c r="E110" s="131"/>
      <c r="F110" s="131"/>
      <c r="G110" s="131"/>
      <c r="H110" s="131"/>
      <c r="I110" s="131"/>
      <c r="J110" s="131"/>
      <c r="K110" s="131"/>
      <c r="L110" s="131"/>
      <c r="M110" s="131"/>
      <c r="N110" s="131"/>
      <c r="O110" s="143"/>
    </row>
    <row r="111" spans="1:15" ht="20.25" customHeight="1" thickBot="1" x14ac:dyDescent="0.25">
      <c r="A111" s="133"/>
      <c r="B111" s="418" t="s">
        <v>425</v>
      </c>
      <c r="C111" s="419"/>
      <c r="D111" s="419"/>
      <c r="E111" s="464"/>
      <c r="F111" s="464"/>
      <c r="G111" s="464"/>
      <c r="H111" s="464"/>
      <c r="I111" s="420"/>
      <c r="J111" s="131"/>
      <c r="K111" s="131"/>
      <c r="L111" s="131"/>
      <c r="M111" s="131"/>
      <c r="N111" s="131"/>
      <c r="O111" s="143"/>
    </row>
    <row r="112" spans="1:15" ht="15" customHeight="1" x14ac:dyDescent="0.2">
      <c r="A112" s="121"/>
      <c r="B112" s="131"/>
      <c r="C112" s="131"/>
      <c r="D112" s="131"/>
      <c r="E112" s="175"/>
      <c r="F112" s="176"/>
      <c r="G112" s="176"/>
      <c r="H112" s="177" t="s">
        <v>339</v>
      </c>
      <c r="I112" s="276"/>
      <c r="J112" s="131"/>
      <c r="K112" s="131"/>
      <c r="L112" s="131"/>
      <c r="M112" s="131"/>
      <c r="N112" s="131"/>
      <c r="O112" s="143"/>
    </row>
    <row r="113" spans="1:15" x14ac:dyDescent="0.2">
      <c r="A113" s="133"/>
      <c r="B113" s="131"/>
      <c r="C113" s="131"/>
      <c r="D113" s="131"/>
      <c r="E113" s="171"/>
      <c r="F113" s="172"/>
      <c r="G113" s="172"/>
      <c r="H113" s="178" t="s">
        <v>340</v>
      </c>
      <c r="I113" s="84"/>
      <c r="J113" s="131"/>
      <c r="K113" s="131"/>
      <c r="L113" s="131"/>
      <c r="M113" s="131"/>
      <c r="N113" s="131"/>
      <c r="O113" s="143"/>
    </row>
    <row r="114" spans="1:15" x14ac:dyDescent="0.2">
      <c r="A114" s="121"/>
      <c r="B114" s="131"/>
      <c r="C114" s="131"/>
      <c r="D114" s="131"/>
      <c r="E114" s="171"/>
      <c r="F114" s="172"/>
      <c r="G114" s="172"/>
      <c r="H114" s="178" t="s">
        <v>341</v>
      </c>
      <c r="I114" s="84"/>
      <c r="J114" s="131"/>
      <c r="K114" s="131"/>
      <c r="L114" s="131"/>
      <c r="M114" s="131"/>
      <c r="N114" s="131"/>
      <c r="O114" s="143"/>
    </row>
    <row r="115" spans="1:15" x14ac:dyDescent="0.2">
      <c r="A115" s="133"/>
      <c r="B115" s="131"/>
      <c r="C115" s="131"/>
      <c r="D115" s="131"/>
      <c r="E115" s="171"/>
      <c r="F115" s="172"/>
      <c r="G115" s="172"/>
      <c r="H115" s="178" t="s">
        <v>342</v>
      </c>
      <c r="I115" s="84"/>
      <c r="J115" s="131"/>
      <c r="K115" s="131"/>
      <c r="L115" s="131"/>
      <c r="M115" s="131"/>
      <c r="N115" s="131"/>
      <c r="O115" s="143"/>
    </row>
    <row r="116" spans="1:15" x14ac:dyDescent="0.2">
      <c r="A116" s="121"/>
      <c r="B116" s="131"/>
      <c r="C116" s="131"/>
      <c r="D116" s="131"/>
      <c r="E116" s="171"/>
      <c r="F116" s="172"/>
      <c r="G116" s="172"/>
      <c r="H116" s="178" t="s">
        <v>426</v>
      </c>
      <c r="I116" s="84"/>
      <c r="J116" s="131"/>
      <c r="K116" s="131"/>
      <c r="L116" s="131"/>
      <c r="M116" s="131"/>
      <c r="N116" s="131"/>
      <c r="O116" s="143"/>
    </row>
    <row r="117" spans="1:15" x14ac:dyDescent="0.2">
      <c r="A117" s="121"/>
      <c r="B117" s="131"/>
      <c r="C117" s="131"/>
      <c r="D117" s="131"/>
      <c r="E117" s="171"/>
      <c r="F117" s="179"/>
      <c r="G117" s="421" t="s">
        <v>343</v>
      </c>
      <c r="H117" s="422"/>
      <c r="I117" s="462"/>
      <c r="J117" s="131"/>
      <c r="K117" s="131"/>
      <c r="L117" s="131"/>
      <c r="M117" s="131"/>
      <c r="N117" s="131"/>
      <c r="O117" s="143"/>
    </row>
    <row r="118" spans="1:15" ht="13.5" thickBot="1" x14ac:dyDescent="0.25">
      <c r="A118" s="121"/>
      <c r="B118" s="131"/>
      <c r="C118" s="131"/>
      <c r="D118" s="131"/>
      <c r="E118" s="173"/>
      <c r="F118" s="174"/>
      <c r="G118" s="423"/>
      <c r="H118" s="424"/>
      <c r="I118" s="463"/>
      <c r="J118" s="131"/>
      <c r="K118" s="131"/>
      <c r="L118" s="131"/>
      <c r="M118" s="131"/>
      <c r="N118" s="131"/>
      <c r="O118" s="143"/>
    </row>
    <row r="119" spans="1:15" x14ac:dyDescent="0.2">
      <c r="A119" s="121"/>
      <c r="B119" s="131"/>
      <c r="C119" s="131"/>
      <c r="D119" s="131"/>
      <c r="E119" s="131"/>
      <c r="F119" s="131"/>
      <c r="G119" s="131"/>
      <c r="H119" s="131"/>
      <c r="I119" s="131"/>
      <c r="J119" s="131"/>
      <c r="K119" s="131"/>
      <c r="L119" s="131"/>
      <c r="M119" s="131"/>
      <c r="N119" s="131"/>
      <c r="O119" s="143"/>
    </row>
    <row r="120" spans="1:15" x14ac:dyDescent="0.2">
      <c r="A120" s="121"/>
      <c r="E120" s="131"/>
      <c r="F120" s="131"/>
      <c r="G120" s="131"/>
      <c r="H120" s="131"/>
      <c r="I120" s="131"/>
      <c r="J120" s="131"/>
      <c r="K120" s="131"/>
      <c r="L120" s="131"/>
      <c r="M120" s="131"/>
      <c r="N120" s="131"/>
      <c r="O120" s="143"/>
    </row>
    <row r="121" spans="1:15" ht="15" customHeight="1" x14ac:dyDescent="0.2">
      <c r="A121" s="121"/>
      <c r="E121" s="131"/>
      <c r="F121" s="131"/>
      <c r="G121" s="131"/>
      <c r="H121" s="131"/>
      <c r="I121" s="131"/>
      <c r="J121" s="131"/>
      <c r="K121" s="131"/>
      <c r="L121" s="131"/>
      <c r="M121" s="131"/>
      <c r="N121" s="131"/>
      <c r="O121" s="143"/>
    </row>
    <row r="122" spans="1:15" x14ac:dyDescent="0.2">
      <c r="A122" s="121"/>
      <c r="E122" s="121"/>
      <c r="F122" s="121"/>
      <c r="G122" s="121"/>
      <c r="H122" s="121"/>
      <c r="I122" s="121"/>
      <c r="J122" s="121"/>
      <c r="K122" s="121"/>
      <c r="L122" s="121"/>
      <c r="M122" s="131"/>
      <c r="N122" s="131"/>
    </row>
    <row r="123" spans="1:15" ht="31.5" customHeight="1" x14ac:dyDescent="0.2">
      <c r="A123" s="121"/>
      <c r="E123" s="131"/>
      <c r="F123" s="131"/>
      <c r="G123" s="131"/>
      <c r="H123" s="131"/>
      <c r="I123" s="131"/>
      <c r="J123" s="121"/>
      <c r="K123" s="121"/>
      <c r="L123" s="121"/>
      <c r="M123" s="131"/>
      <c r="N123" s="131"/>
    </row>
    <row r="124" spans="1:15" x14ac:dyDescent="0.2">
      <c r="A124" s="121"/>
      <c r="E124" s="131"/>
      <c r="F124" s="131"/>
      <c r="G124" s="131"/>
      <c r="H124" s="131"/>
      <c r="I124" s="131"/>
      <c r="J124" s="121"/>
      <c r="K124" s="121"/>
      <c r="L124" s="121"/>
      <c r="M124" s="131"/>
      <c r="N124" s="131"/>
    </row>
    <row r="125" spans="1:15" x14ac:dyDescent="0.2">
      <c r="A125" s="121"/>
      <c r="E125" s="131"/>
      <c r="F125" s="131"/>
      <c r="G125" s="131"/>
      <c r="H125" s="131"/>
      <c r="I125" s="131"/>
      <c r="J125" s="121"/>
      <c r="K125" s="121"/>
      <c r="L125" s="121"/>
      <c r="M125" s="131"/>
      <c r="N125" s="131"/>
    </row>
    <row r="126" spans="1:15" x14ac:dyDescent="0.2">
      <c r="A126" s="121"/>
      <c r="E126" s="131"/>
      <c r="F126" s="131"/>
      <c r="G126" s="131"/>
      <c r="H126" s="131"/>
      <c r="I126" s="131"/>
      <c r="J126" s="121"/>
      <c r="K126" s="121"/>
      <c r="L126" s="121"/>
      <c r="M126" s="131"/>
      <c r="N126" s="131"/>
    </row>
    <row r="127" spans="1:15" ht="40.5" customHeight="1" x14ac:dyDescent="0.2">
      <c r="A127" s="121"/>
      <c r="E127" s="131"/>
      <c r="F127" s="131"/>
      <c r="G127" s="131"/>
      <c r="H127" s="131"/>
      <c r="I127" s="131"/>
      <c r="J127" s="131"/>
      <c r="K127" s="131"/>
      <c r="L127" s="131"/>
      <c r="M127" s="131"/>
      <c r="N127" s="131"/>
    </row>
    <row r="128" spans="1:15" x14ac:dyDescent="0.2">
      <c r="A128" s="133"/>
      <c r="E128" s="131"/>
      <c r="F128" s="131"/>
      <c r="G128" s="169"/>
      <c r="H128" s="169"/>
      <c r="I128" s="169"/>
      <c r="J128" s="131"/>
      <c r="K128" s="131"/>
      <c r="L128" s="131"/>
      <c r="M128" s="131"/>
      <c r="N128" s="131"/>
    </row>
    <row r="129" spans="1:14" x14ac:dyDescent="0.2">
      <c r="A129" s="133"/>
      <c r="E129" s="131"/>
      <c r="F129" s="131"/>
      <c r="G129" s="169"/>
      <c r="H129" s="169"/>
      <c r="I129" s="169"/>
      <c r="J129" s="131"/>
      <c r="K129" s="131"/>
      <c r="L129" s="131"/>
      <c r="M129" s="131"/>
      <c r="N129" s="131"/>
    </row>
    <row r="130" spans="1:14" x14ac:dyDescent="0.2">
      <c r="A130" s="133"/>
      <c r="E130" s="131"/>
      <c r="F130" s="131"/>
      <c r="G130" s="169"/>
      <c r="H130" s="131"/>
      <c r="I130" s="131"/>
      <c r="J130" s="131"/>
      <c r="K130" s="131"/>
      <c r="L130" s="131"/>
      <c r="M130" s="131"/>
      <c r="N130" s="131"/>
    </row>
    <row r="131" spans="1:14" x14ac:dyDescent="0.2">
      <c r="A131" s="133"/>
      <c r="E131" s="133"/>
      <c r="F131" s="133"/>
      <c r="G131" s="133"/>
      <c r="H131" s="133"/>
      <c r="I131" s="133"/>
      <c r="J131" s="133"/>
    </row>
    <row r="132" spans="1:14" x14ac:dyDescent="0.2">
      <c r="A132" s="133"/>
      <c r="J132" s="133"/>
    </row>
    <row r="133" spans="1:14" x14ac:dyDescent="0.2">
      <c r="A133" s="133"/>
      <c r="J133" s="133"/>
    </row>
    <row r="134" spans="1:14" x14ac:dyDescent="0.2">
      <c r="J134" s="133"/>
    </row>
    <row r="171" spans="2:2" ht="2.25" customHeight="1" x14ac:dyDescent="0.2">
      <c r="B171" s="143" t="s">
        <v>247</v>
      </c>
    </row>
    <row r="172" spans="2:2" ht="2.25" customHeight="1" x14ac:dyDescent="0.2">
      <c r="B172" s="143" t="s">
        <v>76</v>
      </c>
    </row>
    <row r="8262" spans="4:4" x14ac:dyDescent="0.2">
      <c r="D8262" s="166">
        <v>1</v>
      </c>
    </row>
  </sheetData>
  <mergeCells count="42">
    <mergeCell ref="C45:G45"/>
    <mergeCell ref="F46:G46"/>
    <mergeCell ref="B24:C24"/>
    <mergeCell ref="D24:G24"/>
    <mergeCell ref="D27:E27"/>
    <mergeCell ref="B25:G25"/>
    <mergeCell ref="I117:I118"/>
    <mergeCell ref="B111:I111"/>
    <mergeCell ref="F108:H108"/>
    <mergeCell ref="G109:H109"/>
    <mergeCell ref="C68:D68"/>
    <mergeCell ref="C69:D69"/>
    <mergeCell ref="C70:D70"/>
    <mergeCell ref="C71:D71"/>
    <mergeCell ref="C72:D72"/>
    <mergeCell ref="C73:D73"/>
    <mergeCell ref="C74:D74"/>
    <mergeCell ref="B73:B74"/>
    <mergeCell ref="B77:E77"/>
    <mergeCell ref="C14:I14"/>
    <mergeCell ref="B99:I99"/>
    <mergeCell ref="B22:G22"/>
    <mergeCell ref="B2:I3"/>
    <mergeCell ref="B4:I4"/>
    <mergeCell ref="B6:I6"/>
    <mergeCell ref="C10:J10"/>
    <mergeCell ref="F47:G47"/>
    <mergeCell ref="B8:I8"/>
    <mergeCell ref="B60:D61"/>
    <mergeCell ref="B62:D62"/>
    <mergeCell ref="E56:G57"/>
    <mergeCell ref="E58:G58"/>
    <mergeCell ref="B56:D57"/>
    <mergeCell ref="B58:D58"/>
    <mergeCell ref="C65:D65"/>
    <mergeCell ref="B50:F50"/>
    <mergeCell ref="C51:D51"/>
    <mergeCell ref="B92:F92"/>
    <mergeCell ref="B94:D94"/>
    <mergeCell ref="G117:H118"/>
    <mergeCell ref="C66:D66"/>
    <mergeCell ref="C67:D67"/>
  </mergeCells>
  <conditionalFormatting sqref="I100:I109">
    <cfRule type="colorScale" priority="2">
      <colorScale>
        <cfvo type="min"/>
        <cfvo type="max"/>
        <color rgb="FFFF7128"/>
        <color rgb="FFFFEF9C"/>
      </colorScale>
    </cfRule>
  </conditionalFormatting>
  <conditionalFormatting sqref="I112:I118">
    <cfRule type="colorScale" priority="1">
      <colorScale>
        <cfvo type="min"/>
        <cfvo type="max"/>
        <color rgb="FFFF7128"/>
        <color rgb="FFFFEF9C"/>
      </colorScale>
    </cfRule>
  </conditionalFormatting>
  <dataValidations xWindow="1229" yWindow="382" count="3">
    <dataValidation type="whole" allowBlank="1" showInputMessage="1" showErrorMessage="1" prompt="Please insert numbers from 1 to 6 using each number only once." sqref="I112:I118">
      <formula1>1</formula1>
      <formula2>6</formula2>
    </dataValidation>
    <dataValidation type="whole" allowBlank="1" showInputMessage="1" showErrorMessage="1" prompt="Please insert numbers from 1 to 9 using each number only once." sqref="I100:I109">
      <formula1>1</formula1>
      <formula2>9</formula2>
    </dataValidation>
    <dataValidation type="decimal" allowBlank="1" showInputMessage="1" showErrorMessage="1" sqref="B58:D59 B62:D63">
      <formula1>0</formula1>
      <formula2>100</formula2>
    </dataValidation>
  </dataValidations>
  <printOptions horizontalCentered="1" verticalCentered="1"/>
  <pageMargins left="0.15748031496062992" right="0.15748031496062992" top="0.19685039370078741" bottom="0.19685039370078741" header="0.19685039370078741" footer="0.31496062992125984"/>
  <pageSetup paperSize="9" scale="50" orientation="landscape" r:id="rId1"/>
  <rowBreaks count="4" manualBreakCount="4">
    <brk id="19" max="16383" man="1"/>
    <brk id="43" max="16383" man="1"/>
    <brk id="54" max="16383" man="1"/>
    <brk id="6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4" r:id="rId4" name="Drop Down 2">
              <controlPr defaultSize="0" autoLine="0" autoPict="0">
                <anchor moveWithCells="1">
                  <from>
                    <xdr:col>1</xdr:col>
                    <xdr:colOff>1200150</xdr:colOff>
                    <xdr:row>51</xdr:row>
                    <xdr:rowOff>0</xdr:rowOff>
                  </from>
                  <to>
                    <xdr:col>1</xdr:col>
                    <xdr:colOff>2209800</xdr:colOff>
                    <xdr:row>52</xdr:row>
                    <xdr:rowOff>0</xdr:rowOff>
                  </to>
                </anchor>
              </controlPr>
            </control>
          </mc:Choice>
        </mc:AlternateContent>
        <mc:AlternateContent xmlns:mc="http://schemas.openxmlformats.org/markup-compatibility/2006">
          <mc:Choice Requires="x14">
            <control shapeId="18436" r:id="rId5" name="Drop Down 4">
              <controlPr defaultSize="0" autoLine="0" autoPict="0">
                <anchor moveWithCells="1">
                  <from>
                    <xdr:col>2</xdr:col>
                    <xdr:colOff>1066800</xdr:colOff>
                    <xdr:row>51</xdr:row>
                    <xdr:rowOff>9525</xdr:rowOff>
                  </from>
                  <to>
                    <xdr:col>3</xdr:col>
                    <xdr:colOff>361950</xdr:colOff>
                    <xdr:row>52</xdr:row>
                    <xdr:rowOff>9525</xdr:rowOff>
                  </to>
                </anchor>
              </controlPr>
            </control>
          </mc:Choice>
        </mc:AlternateContent>
        <mc:AlternateContent xmlns:mc="http://schemas.openxmlformats.org/markup-compatibility/2006">
          <mc:Choice Requires="x14">
            <control shapeId="18437" r:id="rId6" name="Drop Down 5">
              <controlPr defaultSize="0" autoLine="0" autoPict="0">
                <anchor moveWithCells="1">
                  <from>
                    <xdr:col>4</xdr:col>
                    <xdr:colOff>476250</xdr:colOff>
                    <xdr:row>51</xdr:row>
                    <xdr:rowOff>9525</xdr:rowOff>
                  </from>
                  <to>
                    <xdr:col>4</xdr:col>
                    <xdr:colOff>1485900</xdr:colOff>
                    <xdr:row>52</xdr:row>
                    <xdr:rowOff>9525</xdr:rowOff>
                  </to>
                </anchor>
              </controlPr>
            </control>
          </mc:Choice>
        </mc:AlternateContent>
        <mc:AlternateContent xmlns:mc="http://schemas.openxmlformats.org/markup-compatibility/2006">
          <mc:Choice Requires="x14">
            <control shapeId="18438" r:id="rId7" name="Drop Down 6">
              <controlPr defaultSize="0" autoLine="0" autoPict="0">
                <anchor moveWithCells="1">
                  <from>
                    <xdr:col>5</xdr:col>
                    <xdr:colOff>800100</xdr:colOff>
                    <xdr:row>91</xdr:row>
                    <xdr:rowOff>133350</xdr:rowOff>
                  </from>
                  <to>
                    <xdr:col>5</xdr:col>
                    <xdr:colOff>1809750</xdr:colOff>
                    <xdr:row>91</xdr:row>
                    <xdr:rowOff>333375</xdr:rowOff>
                  </to>
                </anchor>
              </controlPr>
            </control>
          </mc:Choice>
        </mc:AlternateContent>
        <mc:AlternateContent xmlns:mc="http://schemas.openxmlformats.org/markup-compatibility/2006">
          <mc:Choice Requires="x14">
            <control shapeId="18439" r:id="rId8" name="Drop Down 7">
              <controlPr defaultSize="0" autoLine="0" autoPict="0">
                <anchor moveWithCells="1">
                  <from>
                    <xdr:col>3</xdr:col>
                    <xdr:colOff>19050</xdr:colOff>
                    <xdr:row>93</xdr:row>
                    <xdr:rowOff>38100</xdr:rowOff>
                  </from>
                  <to>
                    <xdr:col>3</xdr:col>
                    <xdr:colOff>1028700</xdr:colOff>
                    <xdr:row>93</xdr:row>
                    <xdr:rowOff>238125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9999"/>
  </sheetPr>
  <dimension ref="A1:AG62"/>
  <sheetViews>
    <sheetView workbookViewId="0">
      <selection activeCell="I13" sqref="I13"/>
    </sheetView>
  </sheetViews>
  <sheetFormatPr baseColWidth="10" defaultColWidth="9" defaultRowHeight="14.25" x14ac:dyDescent="0.2"/>
  <cols>
    <col min="1" max="1" width="6.875" style="122" customWidth="1"/>
    <col min="2" max="2" width="23.25" style="90" customWidth="1"/>
    <col min="3" max="3" width="10.25" style="90" customWidth="1"/>
    <col min="4" max="4" width="11.25" style="90" customWidth="1"/>
    <col min="5" max="5" width="13.25" style="90" customWidth="1"/>
    <col min="6" max="6" width="15" style="90" customWidth="1"/>
    <col min="7" max="7" width="12" style="90" customWidth="1"/>
    <col min="8" max="8" width="16" style="90" bestFit="1" customWidth="1"/>
    <col min="9" max="9" width="10.875" style="90" customWidth="1"/>
    <col min="10" max="10" width="12.875" style="90" customWidth="1"/>
    <col min="11" max="11" width="13.25" style="90" customWidth="1"/>
    <col min="12" max="12" width="11.625" style="90" customWidth="1"/>
    <col min="13" max="13" width="9.5" style="90" customWidth="1"/>
    <col min="14" max="14" width="11.5" style="90" customWidth="1"/>
    <col min="15" max="16" width="9.25" style="90" customWidth="1"/>
    <col min="17" max="17" width="10.875" style="90" customWidth="1"/>
    <col min="18" max="18" width="10.625" style="90" customWidth="1"/>
    <col min="19" max="19" width="8.5" style="90" customWidth="1"/>
    <col min="20" max="20" width="10.625" style="90" customWidth="1"/>
    <col min="21" max="21" width="9" style="90"/>
    <col min="22" max="22" width="10.25" style="90" customWidth="1"/>
    <col min="23" max="16384" width="9" style="90"/>
  </cols>
  <sheetData>
    <row r="1" spans="1:29" ht="40.5" customHeight="1" thickBot="1" x14ac:dyDescent="0.25">
      <c r="A1" s="180"/>
      <c r="B1" s="277" t="s">
        <v>348</v>
      </c>
      <c r="C1" s="143"/>
      <c r="D1" s="143"/>
      <c r="E1" s="143"/>
      <c r="F1" s="143"/>
      <c r="G1" s="143"/>
      <c r="H1" s="143"/>
      <c r="I1" s="143"/>
      <c r="J1" s="143"/>
      <c r="K1" s="143"/>
      <c r="L1" s="143"/>
      <c r="M1" s="121"/>
      <c r="N1" s="121"/>
      <c r="O1" s="143"/>
      <c r="P1" s="143"/>
      <c r="Q1" s="143"/>
      <c r="R1" s="143"/>
      <c r="S1" s="143"/>
    </row>
    <row r="2" spans="1:29" ht="13.5" customHeight="1" x14ac:dyDescent="0.2">
      <c r="A2" s="121"/>
      <c r="B2" s="488" t="s">
        <v>350</v>
      </c>
      <c r="C2" s="489"/>
      <c r="D2" s="489"/>
      <c r="E2" s="489"/>
      <c r="F2" s="489"/>
      <c r="G2" s="489"/>
      <c r="H2" s="489"/>
      <c r="I2" s="489"/>
      <c r="J2" s="489"/>
      <c r="K2" s="489"/>
      <c r="L2" s="490"/>
      <c r="M2" s="121"/>
      <c r="N2" s="121"/>
      <c r="O2" s="143"/>
      <c r="P2" s="143"/>
      <c r="Q2" s="143"/>
      <c r="R2" s="143"/>
      <c r="S2" s="143"/>
      <c r="T2" s="278"/>
    </row>
    <row r="3" spans="1:29" ht="13.5" customHeight="1" thickBot="1" x14ac:dyDescent="0.25">
      <c r="A3" s="121"/>
      <c r="B3" s="491"/>
      <c r="C3" s="492"/>
      <c r="D3" s="492"/>
      <c r="E3" s="492"/>
      <c r="F3" s="492"/>
      <c r="G3" s="492"/>
      <c r="H3" s="492"/>
      <c r="I3" s="492"/>
      <c r="J3" s="492"/>
      <c r="K3" s="492"/>
      <c r="L3" s="493"/>
      <c r="M3" s="121"/>
      <c r="N3" s="121"/>
      <c r="O3" s="143"/>
      <c r="P3" s="143"/>
      <c r="Q3" s="143"/>
      <c r="R3" s="143"/>
      <c r="S3" s="143"/>
      <c r="T3" s="278"/>
    </row>
    <row r="4" spans="1:29" ht="70.5" customHeight="1" thickBot="1" x14ac:dyDescent="0.25">
      <c r="A4" s="121"/>
      <c r="B4" s="494" t="s">
        <v>395</v>
      </c>
      <c r="C4" s="495"/>
      <c r="D4" s="495"/>
      <c r="E4" s="495"/>
      <c r="F4" s="495"/>
      <c r="G4" s="495"/>
      <c r="H4" s="495"/>
      <c r="I4" s="495"/>
      <c r="J4" s="495"/>
      <c r="K4" s="495"/>
      <c r="L4" s="496"/>
      <c r="M4" s="121"/>
      <c r="N4" s="121"/>
      <c r="O4" s="143"/>
      <c r="P4" s="143"/>
      <c r="Q4" s="143"/>
      <c r="R4" s="143"/>
      <c r="S4" s="143"/>
      <c r="T4" s="278"/>
    </row>
    <row r="5" spans="1:29" s="143" customFormat="1" ht="13.5" customHeight="1" x14ac:dyDescent="0.2">
      <c r="A5" s="121"/>
      <c r="B5" s="131"/>
      <c r="C5" s="131"/>
      <c r="D5" s="131"/>
      <c r="E5" s="131"/>
      <c r="F5" s="131"/>
      <c r="G5" s="131"/>
      <c r="H5" s="131"/>
      <c r="I5" s="131"/>
      <c r="J5" s="131"/>
      <c r="K5" s="131"/>
      <c r="L5" s="131"/>
      <c r="M5" s="121"/>
      <c r="N5" s="121"/>
      <c r="T5" s="278"/>
      <c r="U5" s="90"/>
      <c r="V5" s="90"/>
      <c r="W5" s="90"/>
      <c r="X5" s="90"/>
      <c r="Y5" s="90"/>
      <c r="Z5" s="90"/>
      <c r="AA5" s="90"/>
    </row>
    <row r="6" spans="1:29" s="143" customFormat="1" ht="32.25" customHeight="1" thickBot="1" x14ac:dyDescent="0.25">
      <c r="A6" s="121"/>
      <c r="B6" s="145"/>
      <c r="C6" s="145"/>
      <c r="D6" s="145"/>
      <c r="E6" s="145"/>
      <c r="F6" s="145"/>
      <c r="G6" s="145"/>
      <c r="H6" s="145"/>
      <c r="I6" s="145"/>
      <c r="J6" s="145"/>
      <c r="K6" s="145"/>
      <c r="L6" s="145"/>
      <c r="M6" s="121"/>
      <c r="N6" s="121"/>
      <c r="T6" s="278"/>
      <c r="U6" s="90"/>
      <c r="V6" s="90"/>
      <c r="W6" s="90"/>
      <c r="X6" s="90"/>
      <c r="Y6" s="90"/>
      <c r="Z6" s="90"/>
      <c r="AA6" s="90"/>
    </row>
    <row r="7" spans="1:29" s="143" customFormat="1" ht="27.75" customHeight="1" thickBot="1" x14ac:dyDescent="0.25">
      <c r="A7" s="121"/>
      <c r="B7" s="145"/>
      <c r="C7" s="429" t="s">
        <v>351</v>
      </c>
      <c r="D7" s="432"/>
      <c r="E7" s="432"/>
      <c r="F7" s="432"/>
      <c r="G7" s="432"/>
      <c r="H7" s="432"/>
      <c r="I7" s="432"/>
      <c r="J7" s="432"/>
      <c r="K7" s="445"/>
      <c r="L7" s="121"/>
      <c r="M7" s="121"/>
      <c r="S7" s="278"/>
      <c r="T7" s="90"/>
      <c r="U7" s="90"/>
      <c r="V7" s="90"/>
      <c r="W7" s="90"/>
      <c r="X7" s="90"/>
    </row>
    <row r="8" spans="1:29" s="143" customFormat="1" ht="39" customHeight="1" thickBot="1" x14ac:dyDescent="0.25">
      <c r="A8" s="133"/>
      <c r="B8" s="145"/>
      <c r="C8" s="279" t="s">
        <v>353</v>
      </c>
      <c r="D8" s="280" t="s">
        <v>354</v>
      </c>
      <c r="E8" s="280" t="s">
        <v>355</v>
      </c>
      <c r="F8" s="280" t="s">
        <v>356</v>
      </c>
      <c r="G8" s="281" t="s">
        <v>357</v>
      </c>
      <c r="H8" s="281" t="s">
        <v>358</v>
      </c>
      <c r="I8" s="282" t="s">
        <v>428</v>
      </c>
      <c r="J8" s="282" t="s">
        <v>359</v>
      </c>
      <c r="K8" s="283" t="s">
        <v>360</v>
      </c>
      <c r="L8" s="121"/>
      <c r="M8" s="121"/>
      <c r="S8" s="278"/>
      <c r="T8" s="90"/>
      <c r="U8" s="90"/>
      <c r="V8" s="90"/>
      <c r="W8" s="90"/>
      <c r="X8" s="90"/>
    </row>
    <row r="9" spans="1:29" s="143" customFormat="1" ht="23.25" thickBot="1" x14ac:dyDescent="0.25">
      <c r="A9" s="121"/>
      <c r="B9" s="181" t="s">
        <v>352</v>
      </c>
      <c r="C9" s="28"/>
      <c r="D9" s="41"/>
      <c r="E9" s="41"/>
      <c r="F9" s="41"/>
      <c r="G9" s="29"/>
      <c r="H9" s="29"/>
      <c r="I9" s="45"/>
      <c r="J9" s="45"/>
      <c r="K9" s="42"/>
      <c r="L9" s="121"/>
      <c r="M9" s="121"/>
      <c r="S9" s="278"/>
      <c r="T9" s="90"/>
      <c r="U9" s="90"/>
      <c r="V9" s="90"/>
      <c r="W9" s="90"/>
      <c r="X9" s="90"/>
    </row>
    <row r="10" spans="1:29" s="143" customFormat="1" ht="29.25" customHeight="1" thickBot="1" x14ac:dyDescent="0.25">
      <c r="A10" s="121"/>
      <c r="B10" s="164"/>
      <c r="C10" s="164"/>
      <c r="D10" s="164"/>
      <c r="E10" s="164"/>
      <c r="F10" s="164"/>
      <c r="G10" s="164"/>
      <c r="H10" s="284"/>
      <c r="I10" s="284"/>
      <c r="J10" s="284"/>
      <c r="K10" s="284"/>
      <c r="L10" s="284"/>
      <c r="M10" s="121"/>
      <c r="N10" s="121"/>
      <c r="T10" s="285"/>
      <c r="W10" s="90"/>
      <c r="X10" s="90"/>
      <c r="Y10" s="90"/>
      <c r="Z10" s="90"/>
      <c r="AA10" s="90"/>
      <c r="AC10" s="142"/>
    </row>
    <row r="11" spans="1:29" ht="30.75" customHeight="1" thickBot="1" x14ac:dyDescent="0.25">
      <c r="A11" s="121"/>
      <c r="B11" s="145"/>
      <c r="C11" s="429" t="s">
        <v>361</v>
      </c>
      <c r="D11" s="432"/>
      <c r="E11" s="432"/>
      <c r="F11" s="445"/>
      <c r="G11" s="131"/>
      <c r="H11" s="121"/>
      <c r="I11" s="121"/>
      <c r="J11" s="121"/>
      <c r="K11" s="121"/>
      <c r="L11" s="121"/>
      <c r="M11" s="121"/>
      <c r="N11" s="121"/>
      <c r="O11" s="143"/>
      <c r="P11" s="143"/>
      <c r="Q11" s="143"/>
      <c r="R11" s="143"/>
      <c r="S11" s="143"/>
      <c r="T11" s="285"/>
      <c r="U11" s="143"/>
      <c r="V11" s="143"/>
    </row>
    <row r="12" spans="1:29" ht="15" thickBot="1" x14ac:dyDescent="0.25">
      <c r="A12" s="133"/>
      <c r="B12" s="145"/>
      <c r="C12" s="501" t="s">
        <v>9</v>
      </c>
      <c r="D12" s="502"/>
      <c r="E12" s="503" t="s">
        <v>429</v>
      </c>
      <c r="F12" s="504"/>
      <c r="G12" s="131"/>
      <c r="H12" s="121"/>
      <c r="I12" s="121"/>
      <c r="J12" s="121"/>
      <c r="K12" s="121"/>
      <c r="L12" s="121"/>
      <c r="M12" s="121"/>
      <c r="N12" s="121"/>
      <c r="O12" s="143"/>
      <c r="P12" s="143"/>
      <c r="Q12" s="143"/>
      <c r="R12" s="143"/>
      <c r="S12" s="143"/>
      <c r="T12" s="285"/>
      <c r="U12" s="143"/>
      <c r="V12" s="143"/>
    </row>
    <row r="13" spans="1:29" ht="23.25" thickBot="1" x14ac:dyDescent="0.25">
      <c r="A13" s="121"/>
      <c r="B13" s="181" t="s">
        <v>352</v>
      </c>
      <c r="C13" s="497"/>
      <c r="D13" s="498"/>
      <c r="E13" s="499"/>
      <c r="F13" s="500"/>
      <c r="G13" s="131"/>
      <c r="H13" s="121"/>
      <c r="I13" s="121"/>
      <c r="J13" s="121"/>
      <c r="K13" s="121"/>
      <c r="L13" s="121"/>
      <c r="M13" s="121"/>
      <c r="N13" s="121"/>
      <c r="O13" s="143"/>
      <c r="P13" s="143"/>
      <c r="Q13" s="143"/>
      <c r="R13" s="143"/>
      <c r="S13" s="143"/>
      <c r="T13" s="285"/>
      <c r="U13" s="143"/>
      <c r="V13" s="143"/>
    </row>
    <row r="14" spans="1:29" ht="30" customHeight="1" thickBot="1" x14ac:dyDescent="0.25">
      <c r="A14" s="121"/>
      <c r="B14" s="131"/>
      <c r="C14" s="131"/>
      <c r="D14" s="131"/>
      <c r="E14" s="131"/>
      <c r="F14" s="131"/>
      <c r="G14" s="131"/>
      <c r="H14" s="121"/>
      <c r="I14" s="121"/>
      <c r="J14" s="121"/>
      <c r="K14" s="121"/>
      <c r="L14" s="121"/>
      <c r="M14" s="121"/>
      <c r="N14" s="121"/>
      <c r="O14" s="143"/>
      <c r="P14" s="143"/>
      <c r="Q14" s="143"/>
      <c r="R14" s="143"/>
      <c r="S14" s="143"/>
      <c r="T14" s="285"/>
    </row>
    <row r="15" spans="1:29" ht="30.75" customHeight="1" thickBot="1" x14ac:dyDescent="0.25">
      <c r="A15" s="121"/>
      <c r="B15" s="145"/>
      <c r="C15" s="429" t="s">
        <v>362</v>
      </c>
      <c r="D15" s="486"/>
      <c r="E15" s="486"/>
      <c r="F15" s="486"/>
      <c r="G15" s="486"/>
      <c r="H15" s="487"/>
      <c r="I15" s="121"/>
      <c r="J15" s="121"/>
      <c r="K15" s="121"/>
      <c r="L15" s="121"/>
      <c r="M15" s="121"/>
      <c r="N15" s="121"/>
      <c r="O15" s="143"/>
      <c r="P15" s="143"/>
      <c r="Q15" s="143"/>
      <c r="R15" s="143"/>
      <c r="S15" s="143"/>
      <c r="T15" s="143"/>
    </row>
    <row r="16" spans="1:29" ht="36.75" customHeight="1" thickBot="1" x14ac:dyDescent="0.25">
      <c r="A16" s="133"/>
      <c r="B16" s="145"/>
      <c r="C16" s="279" t="s">
        <v>363</v>
      </c>
      <c r="D16" s="280" t="s">
        <v>364</v>
      </c>
      <c r="E16" s="280" t="s">
        <v>430</v>
      </c>
      <c r="F16" s="286" t="s">
        <v>365</v>
      </c>
      <c r="G16" s="286" t="s">
        <v>366</v>
      </c>
      <c r="H16" s="287" t="s">
        <v>367</v>
      </c>
      <c r="I16" s="121"/>
      <c r="J16" s="121"/>
      <c r="K16" s="121"/>
      <c r="L16" s="121"/>
      <c r="M16" s="121"/>
      <c r="N16" s="121"/>
      <c r="O16" s="143"/>
      <c r="P16" s="143"/>
      <c r="Q16" s="143"/>
      <c r="R16" s="143"/>
      <c r="S16" s="143"/>
      <c r="T16" s="143"/>
    </row>
    <row r="17" spans="1:33" ht="23.25" thickBot="1" x14ac:dyDescent="0.25">
      <c r="A17" s="121"/>
      <c r="B17" s="181" t="s">
        <v>352</v>
      </c>
      <c r="C17" s="28"/>
      <c r="D17" s="41"/>
      <c r="E17" s="41"/>
      <c r="F17" s="83"/>
      <c r="G17" s="83"/>
      <c r="H17" s="83"/>
      <c r="I17" s="121"/>
      <c r="J17" s="121"/>
      <c r="K17" s="121"/>
      <c r="L17" s="121"/>
      <c r="M17" s="121"/>
      <c r="N17" s="121"/>
      <c r="O17" s="143"/>
      <c r="P17" s="143"/>
      <c r="Q17" s="143"/>
      <c r="R17" s="143"/>
      <c r="S17" s="143"/>
      <c r="T17" s="143"/>
    </row>
    <row r="18" spans="1:33" ht="15" customHeight="1" x14ac:dyDescent="0.2">
      <c r="A18" s="121"/>
      <c r="B18" s="131"/>
      <c r="C18" s="131"/>
      <c r="D18" s="131"/>
      <c r="E18" s="131"/>
      <c r="F18" s="131"/>
      <c r="G18" s="131"/>
      <c r="H18" s="121"/>
      <c r="I18" s="121"/>
      <c r="J18" s="121"/>
      <c r="K18" s="121"/>
      <c r="L18" s="121"/>
      <c r="M18" s="121"/>
      <c r="N18" s="121"/>
      <c r="O18" s="143"/>
      <c r="P18" s="143"/>
      <c r="Q18" s="143"/>
      <c r="R18" s="143"/>
      <c r="S18" s="143"/>
      <c r="T18" s="143"/>
    </row>
    <row r="19" spans="1:33" ht="15" customHeight="1" x14ac:dyDescent="0.2">
      <c r="A19" s="121"/>
      <c r="B19" s="131"/>
      <c r="C19" s="131"/>
      <c r="D19" s="131"/>
      <c r="E19" s="131"/>
      <c r="F19" s="131"/>
      <c r="G19" s="131"/>
      <c r="H19" s="121"/>
      <c r="I19" s="121"/>
      <c r="J19" s="121"/>
      <c r="K19" s="121"/>
      <c r="L19" s="121"/>
      <c r="M19" s="121"/>
      <c r="N19" s="121"/>
      <c r="O19" s="143"/>
      <c r="P19" s="143"/>
      <c r="Q19" s="143"/>
      <c r="R19" s="143"/>
      <c r="S19" s="143"/>
      <c r="T19" s="143"/>
    </row>
    <row r="20" spans="1:33" ht="24.75" customHeight="1" x14ac:dyDescent="0.2">
      <c r="A20" s="121"/>
      <c r="B20" s="131"/>
      <c r="C20" s="131"/>
      <c r="D20" s="131"/>
      <c r="E20" s="131"/>
      <c r="F20" s="131"/>
      <c r="G20" s="131"/>
      <c r="H20" s="121"/>
      <c r="I20" s="121"/>
      <c r="J20" s="121"/>
      <c r="K20" s="121"/>
      <c r="L20" s="121"/>
      <c r="M20" s="121"/>
      <c r="N20" s="121"/>
      <c r="O20" s="143"/>
      <c r="P20" s="143"/>
      <c r="Q20" s="143"/>
      <c r="R20" s="143"/>
      <c r="S20" s="143"/>
      <c r="T20" s="143"/>
    </row>
    <row r="21" spans="1:33" ht="12" customHeight="1" x14ac:dyDescent="0.2">
      <c r="A21" s="143"/>
      <c r="B21" s="132"/>
      <c r="C21" s="132"/>
      <c r="D21" s="132"/>
      <c r="E21" s="132"/>
      <c r="F21" s="132"/>
      <c r="G21" s="132"/>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row>
    <row r="22" spans="1:33" ht="15" customHeight="1" x14ac:dyDescent="0.2">
      <c r="A22" s="143"/>
      <c r="B22" s="132"/>
      <c r="C22" s="132"/>
      <c r="D22" s="132"/>
      <c r="E22" s="132"/>
      <c r="F22" s="132"/>
      <c r="G22" s="132"/>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row>
    <row r="23" spans="1:33" ht="22.5" customHeight="1" x14ac:dyDescent="0.2">
      <c r="A23" s="143"/>
      <c r="B23" s="132"/>
      <c r="C23" s="132"/>
      <c r="D23" s="132"/>
      <c r="E23" s="132"/>
      <c r="F23" s="132"/>
      <c r="G23" s="132"/>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row>
    <row r="24" spans="1:33" x14ac:dyDescent="0.2">
      <c r="A24" s="143"/>
      <c r="B24" s="132"/>
      <c r="C24" s="132"/>
      <c r="D24" s="132"/>
      <c r="E24" s="132"/>
      <c r="F24" s="132"/>
      <c r="G24" s="132"/>
      <c r="H24" s="143"/>
      <c r="I24" s="143"/>
      <c r="J24" s="143"/>
      <c r="K24" s="143"/>
      <c r="L24" s="143"/>
      <c r="M24" s="143"/>
      <c r="N24" s="143"/>
      <c r="O24" s="143"/>
      <c r="P24" s="143"/>
      <c r="Q24" s="143"/>
      <c r="R24" s="143"/>
      <c r="S24" s="143"/>
      <c r="T24" s="143"/>
      <c r="U24" s="143"/>
      <c r="V24" s="143"/>
      <c r="W24" s="143"/>
      <c r="X24" s="143"/>
      <c r="Y24" s="143"/>
      <c r="Z24" s="143"/>
      <c r="AA24" s="143"/>
      <c r="AB24" s="143"/>
      <c r="AC24" s="143"/>
      <c r="AD24" s="143"/>
      <c r="AE24" s="143"/>
      <c r="AF24" s="143"/>
      <c r="AG24" s="143"/>
    </row>
    <row r="25" spans="1:33" x14ac:dyDescent="0.2">
      <c r="A25" s="143"/>
      <c r="B25" s="132"/>
      <c r="C25" s="132"/>
      <c r="D25" s="132"/>
      <c r="E25" s="132"/>
      <c r="F25" s="132"/>
      <c r="G25" s="132"/>
      <c r="H25" s="143"/>
      <c r="I25" s="143"/>
      <c r="J25" s="143"/>
      <c r="K25" s="143"/>
      <c r="L25" s="143"/>
      <c r="M25" s="143"/>
      <c r="N25" s="143"/>
      <c r="O25" s="143"/>
      <c r="P25" s="143"/>
      <c r="Q25" s="143"/>
      <c r="R25" s="143"/>
      <c r="S25" s="143"/>
      <c r="T25" s="143"/>
      <c r="U25" s="143"/>
      <c r="V25" s="143"/>
      <c r="W25" s="143"/>
      <c r="X25" s="143"/>
      <c r="Y25" s="143"/>
      <c r="Z25" s="143"/>
      <c r="AA25" s="143"/>
      <c r="AB25" s="143"/>
      <c r="AC25" s="143"/>
      <c r="AD25" s="143"/>
      <c r="AE25" s="143"/>
      <c r="AF25" s="143"/>
      <c r="AG25" s="143"/>
    </row>
    <row r="26" spans="1:33" x14ac:dyDescent="0.2">
      <c r="A26" s="143"/>
      <c r="B26" s="132"/>
      <c r="C26" s="132"/>
      <c r="D26" s="132"/>
      <c r="E26" s="132"/>
      <c r="F26" s="132"/>
      <c r="G26" s="132"/>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row>
    <row r="27" spans="1:33" x14ac:dyDescent="0.2">
      <c r="A27" s="143"/>
      <c r="B27" s="132"/>
      <c r="C27" s="132"/>
      <c r="D27" s="132"/>
      <c r="E27" s="132"/>
      <c r="F27" s="132"/>
      <c r="G27" s="132"/>
      <c r="H27" s="143"/>
      <c r="I27" s="143"/>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row>
    <row r="28" spans="1:33" x14ac:dyDescent="0.2">
      <c r="A28" s="143"/>
      <c r="B28" s="132"/>
      <c r="C28" s="132"/>
      <c r="D28" s="132"/>
      <c r="E28" s="132"/>
      <c r="F28" s="132"/>
      <c r="G28" s="132"/>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row>
    <row r="29" spans="1:33" x14ac:dyDescent="0.2">
      <c r="A29" s="143"/>
      <c r="B29" s="132"/>
      <c r="C29" s="132"/>
      <c r="D29" s="132"/>
      <c r="E29" s="132"/>
      <c r="F29" s="132"/>
      <c r="G29" s="132"/>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row>
    <row r="30" spans="1:33" ht="17.25" customHeight="1" x14ac:dyDescent="0.2">
      <c r="A30" s="143"/>
      <c r="B30" s="143"/>
      <c r="C30" s="143"/>
      <c r="D30" s="143"/>
      <c r="E30" s="143"/>
      <c r="F30" s="143"/>
      <c r="G30" s="143"/>
      <c r="H30" s="143"/>
      <c r="I30" s="143"/>
      <c r="J30" s="143"/>
      <c r="K30" s="143"/>
      <c r="L30" s="143"/>
      <c r="M30" s="143"/>
      <c r="N30" s="143"/>
      <c r="O30" s="143"/>
      <c r="P30" s="143"/>
      <c r="Q30" s="143"/>
      <c r="R30" s="143"/>
      <c r="S30" s="143"/>
      <c r="T30" s="143"/>
      <c r="U30" s="143"/>
      <c r="V30" s="143"/>
      <c r="W30" s="143"/>
      <c r="X30" s="143"/>
      <c r="Y30" s="143"/>
      <c r="Z30" s="143"/>
      <c r="AA30" s="143"/>
      <c r="AB30" s="143"/>
      <c r="AC30" s="143"/>
      <c r="AD30" s="143"/>
      <c r="AE30" s="143"/>
      <c r="AF30" s="143"/>
      <c r="AG30" s="143"/>
    </row>
    <row r="31" spans="1:33" ht="14.25" customHeight="1" x14ac:dyDescent="0.2">
      <c r="A31" s="143"/>
      <c r="B31" s="143"/>
      <c r="C31" s="143"/>
      <c r="D31" s="143"/>
      <c r="E31" s="143"/>
      <c r="F31" s="143"/>
      <c r="G31" s="143"/>
      <c r="H31" s="143"/>
      <c r="I31" s="143"/>
      <c r="J31" s="143"/>
      <c r="K31" s="143"/>
      <c r="L31" s="143"/>
      <c r="M31" s="143"/>
      <c r="N31" s="143"/>
      <c r="O31" s="143"/>
      <c r="P31" s="143"/>
      <c r="Q31" s="143"/>
      <c r="R31" s="143"/>
      <c r="S31" s="143"/>
      <c r="T31" s="143"/>
      <c r="U31" s="143"/>
      <c r="V31" s="143"/>
      <c r="W31" s="143"/>
      <c r="X31" s="143"/>
      <c r="Y31" s="143"/>
      <c r="Z31" s="143"/>
      <c r="AA31" s="143"/>
      <c r="AB31" s="143"/>
      <c r="AC31" s="143"/>
      <c r="AD31" s="143"/>
      <c r="AE31" s="143"/>
      <c r="AF31" s="143"/>
      <c r="AG31" s="143"/>
    </row>
    <row r="32" spans="1:33" x14ac:dyDescent="0.2">
      <c r="A32" s="143"/>
      <c r="B32" s="143"/>
      <c r="C32" s="143"/>
      <c r="D32" s="143"/>
      <c r="E32" s="143"/>
      <c r="F32" s="143"/>
      <c r="G32" s="143"/>
      <c r="H32" s="143"/>
      <c r="I32" s="143"/>
      <c r="J32" s="143"/>
      <c r="K32" s="143"/>
      <c r="L32" s="143"/>
      <c r="M32" s="143"/>
      <c r="N32" s="143"/>
      <c r="O32" s="143"/>
      <c r="P32" s="143"/>
      <c r="Q32" s="143"/>
      <c r="R32" s="143"/>
      <c r="S32" s="143"/>
      <c r="T32" s="143"/>
      <c r="U32" s="143"/>
      <c r="V32" s="143"/>
      <c r="W32" s="143"/>
      <c r="X32" s="143"/>
      <c r="Y32" s="143"/>
      <c r="Z32" s="143"/>
      <c r="AA32" s="143"/>
      <c r="AB32" s="143"/>
      <c r="AC32" s="143"/>
      <c r="AD32" s="143"/>
      <c r="AE32" s="143"/>
      <c r="AF32" s="143"/>
      <c r="AG32" s="143"/>
    </row>
    <row r="33" spans="1:33" ht="13.5" customHeight="1" x14ac:dyDescent="0.2">
      <c r="A33" s="143"/>
      <c r="B33" s="143"/>
      <c r="C33" s="143"/>
      <c r="D33" s="143"/>
      <c r="E33" s="143"/>
      <c r="F33" s="143"/>
      <c r="G33" s="143"/>
      <c r="H33" s="143"/>
      <c r="I33" s="143"/>
      <c r="J33" s="143"/>
      <c r="K33" s="143"/>
      <c r="L33" s="143"/>
      <c r="M33" s="143"/>
      <c r="N33" s="143"/>
      <c r="O33" s="143"/>
      <c r="P33" s="143"/>
      <c r="Q33" s="143"/>
      <c r="R33" s="143"/>
      <c r="S33" s="143"/>
      <c r="T33" s="143"/>
      <c r="U33" s="143"/>
      <c r="V33" s="143"/>
      <c r="W33" s="143"/>
      <c r="X33" s="143"/>
      <c r="Y33" s="143"/>
      <c r="Z33" s="143"/>
      <c r="AA33" s="143"/>
      <c r="AB33" s="143"/>
      <c r="AC33" s="143"/>
      <c r="AD33" s="143"/>
      <c r="AE33" s="143"/>
      <c r="AF33" s="143"/>
      <c r="AG33" s="143"/>
    </row>
    <row r="34" spans="1:33" ht="24.75" customHeight="1" x14ac:dyDescent="0.2">
      <c r="A34" s="143"/>
      <c r="B34" s="143"/>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row>
    <row r="35" spans="1:33" ht="36.75" customHeight="1" x14ac:dyDescent="0.2">
      <c r="A35" s="143"/>
      <c r="B35" s="143"/>
      <c r="C35" s="143"/>
      <c r="D35" s="143"/>
      <c r="E35" s="143"/>
      <c r="F35" s="143"/>
      <c r="G35" s="143"/>
      <c r="H35" s="143"/>
      <c r="I35" s="143"/>
      <c r="J35" s="143"/>
      <c r="K35" s="143"/>
      <c r="L35" s="143"/>
      <c r="M35" s="143"/>
      <c r="N35" s="143"/>
      <c r="O35" s="143"/>
      <c r="P35" s="143"/>
      <c r="Q35" s="143"/>
      <c r="R35" s="143"/>
      <c r="S35" s="143"/>
      <c r="T35" s="143"/>
    </row>
    <row r="36" spans="1:33" x14ac:dyDescent="0.2">
      <c r="A36" s="143"/>
      <c r="B36" s="143"/>
      <c r="C36" s="143"/>
      <c r="D36" s="143"/>
      <c r="E36" s="143"/>
      <c r="F36" s="143"/>
      <c r="G36" s="143"/>
      <c r="H36" s="143"/>
      <c r="I36" s="143"/>
      <c r="J36" s="143"/>
      <c r="K36" s="143"/>
      <c r="L36" s="143"/>
      <c r="M36" s="143"/>
      <c r="N36" s="143"/>
      <c r="O36" s="143"/>
      <c r="P36" s="143"/>
      <c r="Q36" s="143"/>
      <c r="R36" s="143"/>
      <c r="S36" s="143"/>
      <c r="T36" s="143"/>
    </row>
    <row r="37" spans="1:33" x14ac:dyDescent="0.2">
      <c r="A37" s="143"/>
      <c r="B37" s="143"/>
      <c r="C37" s="143"/>
      <c r="D37" s="143"/>
      <c r="E37" s="143"/>
      <c r="F37" s="143"/>
      <c r="G37" s="143"/>
      <c r="H37" s="143"/>
      <c r="I37" s="143"/>
      <c r="J37" s="143"/>
      <c r="K37" s="143"/>
      <c r="L37" s="143"/>
      <c r="M37" s="143"/>
      <c r="N37" s="143"/>
      <c r="O37" s="143"/>
      <c r="P37" s="143"/>
      <c r="Q37" s="143"/>
      <c r="R37" s="143"/>
      <c r="S37" s="143"/>
      <c r="T37" s="143"/>
    </row>
    <row r="38" spans="1:33" x14ac:dyDescent="0.2">
      <c r="A38" s="143"/>
      <c r="B38" s="143"/>
      <c r="C38" s="143"/>
      <c r="D38" s="143"/>
      <c r="E38" s="143"/>
      <c r="F38" s="143"/>
      <c r="G38" s="143"/>
      <c r="H38" s="143"/>
      <c r="I38" s="143"/>
      <c r="J38" s="143"/>
      <c r="K38" s="143"/>
      <c r="L38" s="143"/>
      <c r="M38" s="143"/>
      <c r="N38" s="143"/>
      <c r="O38" s="143"/>
      <c r="P38" s="143"/>
      <c r="Q38" s="143"/>
      <c r="R38" s="143"/>
      <c r="S38" s="143"/>
      <c r="T38" s="143"/>
    </row>
    <row r="39" spans="1:33" x14ac:dyDescent="0.2">
      <c r="A39" s="143"/>
      <c r="B39" s="143"/>
      <c r="C39" s="143"/>
      <c r="D39" s="143"/>
      <c r="E39" s="143"/>
      <c r="F39" s="143"/>
      <c r="G39" s="143"/>
      <c r="H39" s="143"/>
      <c r="I39" s="143"/>
      <c r="J39" s="143"/>
      <c r="K39" s="143"/>
      <c r="L39" s="143"/>
      <c r="M39" s="143"/>
      <c r="N39" s="143"/>
      <c r="O39" s="143"/>
      <c r="P39" s="143"/>
      <c r="Q39" s="143"/>
      <c r="R39" s="143"/>
      <c r="S39" s="143"/>
      <c r="T39" s="143"/>
    </row>
    <row r="40" spans="1:33" ht="15.75" customHeight="1" x14ac:dyDescent="0.2">
      <c r="A40" s="143"/>
      <c r="B40" s="143"/>
      <c r="C40" s="143"/>
      <c r="D40" s="143"/>
      <c r="E40" s="143"/>
      <c r="F40" s="143"/>
      <c r="G40" s="143"/>
      <c r="H40" s="143"/>
      <c r="I40" s="143"/>
      <c r="J40" s="143"/>
      <c r="K40" s="143"/>
      <c r="L40" s="143"/>
      <c r="M40" s="143"/>
      <c r="N40" s="143"/>
      <c r="O40" s="143"/>
      <c r="P40" s="143"/>
      <c r="Q40" s="143"/>
      <c r="R40" s="143"/>
      <c r="S40" s="143"/>
      <c r="T40" s="143"/>
    </row>
    <row r="41" spans="1:33" x14ac:dyDescent="0.2">
      <c r="A41" s="143"/>
      <c r="B41" s="143"/>
      <c r="C41" s="143"/>
      <c r="D41" s="143"/>
      <c r="E41" s="143"/>
      <c r="F41" s="143"/>
      <c r="G41" s="143"/>
      <c r="H41" s="143"/>
      <c r="I41" s="143"/>
      <c r="J41" s="143"/>
      <c r="K41" s="143"/>
      <c r="L41" s="143"/>
      <c r="M41" s="143"/>
      <c r="N41" s="143"/>
      <c r="O41" s="143"/>
      <c r="P41" s="143"/>
      <c r="Q41" s="143"/>
      <c r="R41" s="143"/>
      <c r="S41" s="143"/>
      <c r="T41" s="143"/>
    </row>
    <row r="42" spans="1:33" ht="14.25" customHeight="1" x14ac:dyDescent="0.2">
      <c r="A42" s="143"/>
      <c r="B42" s="143"/>
      <c r="C42" s="143"/>
      <c r="D42" s="143"/>
      <c r="E42" s="143"/>
      <c r="F42" s="143"/>
      <c r="G42" s="143"/>
      <c r="H42" s="143"/>
      <c r="I42" s="143"/>
      <c r="J42" s="143"/>
      <c r="K42" s="143"/>
      <c r="L42" s="143"/>
      <c r="M42" s="143"/>
      <c r="N42" s="143"/>
      <c r="O42" s="143"/>
      <c r="P42" s="143"/>
      <c r="Q42" s="143"/>
      <c r="R42" s="143"/>
      <c r="S42" s="143"/>
      <c r="T42" s="143"/>
    </row>
    <row r="43" spans="1:33" ht="14.25" customHeight="1" x14ac:dyDescent="0.2">
      <c r="A43" s="143"/>
      <c r="B43" s="143"/>
      <c r="C43" s="143"/>
      <c r="D43" s="143"/>
      <c r="E43" s="143"/>
      <c r="F43" s="143"/>
      <c r="G43" s="143"/>
      <c r="H43" s="143"/>
      <c r="I43" s="143"/>
      <c r="J43" s="143"/>
      <c r="K43" s="143"/>
      <c r="L43" s="143"/>
      <c r="M43" s="143"/>
      <c r="N43" s="143"/>
      <c r="O43" s="143"/>
      <c r="P43" s="143"/>
      <c r="Q43" s="143"/>
      <c r="R43" s="143"/>
      <c r="S43" s="143"/>
      <c r="T43" s="143"/>
    </row>
    <row r="44" spans="1:33" ht="15" customHeight="1" x14ac:dyDescent="0.2">
      <c r="A44" s="143"/>
      <c r="B44" s="143"/>
      <c r="C44" s="143"/>
      <c r="D44" s="143"/>
      <c r="E44" s="143"/>
      <c r="F44" s="143"/>
      <c r="G44" s="143"/>
      <c r="H44" s="143"/>
      <c r="I44" s="143"/>
      <c r="J44" s="143"/>
      <c r="K44" s="143"/>
      <c r="L44" s="143"/>
      <c r="M44" s="143"/>
      <c r="N44" s="143"/>
      <c r="O44" s="143"/>
      <c r="P44" s="143"/>
      <c r="Q44" s="143"/>
      <c r="R44" s="143"/>
      <c r="S44" s="143"/>
      <c r="T44" s="143"/>
    </row>
    <row r="45" spans="1:33" x14ac:dyDescent="0.2">
      <c r="A45" s="143"/>
      <c r="B45" s="143"/>
      <c r="C45" s="143"/>
      <c r="D45" s="143"/>
      <c r="E45" s="143"/>
      <c r="F45" s="143"/>
      <c r="G45" s="143"/>
      <c r="H45" s="143"/>
      <c r="I45" s="143"/>
      <c r="J45" s="143"/>
      <c r="K45" s="143"/>
      <c r="L45" s="143"/>
      <c r="M45" s="143"/>
      <c r="N45" s="143"/>
      <c r="O45" s="143"/>
      <c r="P45" s="143"/>
      <c r="Q45" s="143"/>
      <c r="R45" s="143"/>
      <c r="S45" s="143"/>
      <c r="T45" s="143"/>
    </row>
    <row r="46" spans="1:33" ht="33" customHeight="1" x14ac:dyDescent="0.2">
      <c r="A46" s="143"/>
      <c r="B46" s="143"/>
      <c r="C46" s="143"/>
      <c r="D46" s="143"/>
      <c r="E46" s="143"/>
      <c r="F46" s="143"/>
      <c r="G46" s="143"/>
      <c r="H46" s="143"/>
      <c r="I46" s="143"/>
      <c r="J46" s="143"/>
      <c r="K46" s="143"/>
      <c r="L46" s="143"/>
      <c r="M46" s="143"/>
      <c r="N46" s="143"/>
      <c r="O46" s="143"/>
      <c r="P46" s="143"/>
      <c r="Q46" s="143"/>
      <c r="R46" s="143"/>
      <c r="S46" s="143"/>
      <c r="T46" s="143"/>
    </row>
    <row r="47" spans="1:33" x14ac:dyDescent="0.2">
      <c r="A47" s="143"/>
      <c r="B47" s="143"/>
      <c r="C47" s="143"/>
      <c r="D47" s="143"/>
      <c r="E47" s="143"/>
      <c r="F47" s="143"/>
      <c r="G47" s="143"/>
      <c r="H47" s="143"/>
      <c r="I47" s="143"/>
      <c r="J47" s="143"/>
      <c r="K47" s="143"/>
      <c r="L47" s="143"/>
      <c r="M47" s="143"/>
      <c r="N47" s="143"/>
      <c r="O47" s="143"/>
      <c r="P47" s="143"/>
      <c r="Q47" s="143"/>
      <c r="R47" s="143"/>
      <c r="S47" s="143"/>
      <c r="T47" s="143"/>
    </row>
    <row r="48" spans="1:33" x14ac:dyDescent="0.2">
      <c r="A48" s="143"/>
      <c r="B48" s="143"/>
      <c r="C48" s="143"/>
      <c r="D48" s="143"/>
      <c r="E48" s="143"/>
      <c r="F48" s="143"/>
      <c r="G48" s="143"/>
      <c r="H48" s="143"/>
      <c r="I48" s="143"/>
      <c r="J48" s="143"/>
      <c r="K48" s="143"/>
      <c r="L48" s="143"/>
      <c r="M48" s="143"/>
      <c r="N48" s="143"/>
      <c r="O48" s="143"/>
      <c r="P48" s="143"/>
      <c r="Q48" s="143"/>
      <c r="R48" s="143"/>
      <c r="S48" s="143"/>
      <c r="T48" s="143"/>
    </row>
    <row r="49" spans="1:20" x14ac:dyDescent="0.2">
      <c r="A49" s="143"/>
      <c r="B49" s="143"/>
      <c r="C49" s="143"/>
      <c r="D49" s="143"/>
      <c r="E49" s="143"/>
      <c r="F49" s="143"/>
      <c r="G49" s="143"/>
      <c r="H49" s="143"/>
      <c r="I49" s="143"/>
      <c r="J49" s="143"/>
      <c r="K49" s="143"/>
      <c r="L49" s="143"/>
      <c r="M49" s="143"/>
      <c r="N49" s="143"/>
      <c r="O49" s="143"/>
      <c r="P49" s="143"/>
      <c r="Q49" s="143"/>
      <c r="R49" s="143"/>
      <c r="S49" s="143"/>
      <c r="T49" s="143"/>
    </row>
    <row r="50" spans="1:20" ht="17.25" customHeight="1" x14ac:dyDescent="0.2">
      <c r="A50" s="143"/>
      <c r="B50" s="143"/>
      <c r="C50" s="143"/>
      <c r="D50" s="143"/>
      <c r="E50" s="143"/>
      <c r="F50" s="143"/>
      <c r="G50" s="143"/>
      <c r="H50" s="143"/>
      <c r="I50" s="143"/>
      <c r="J50" s="143"/>
      <c r="K50" s="143"/>
      <c r="L50" s="143"/>
      <c r="M50" s="143"/>
      <c r="N50" s="143"/>
      <c r="O50" s="143"/>
      <c r="P50" s="143"/>
      <c r="Q50" s="143"/>
      <c r="R50" s="143"/>
      <c r="S50" s="143"/>
      <c r="T50" s="143"/>
    </row>
    <row r="51" spans="1:20" x14ac:dyDescent="0.2">
      <c r="A51" s="143"/>
      <c r="B51" s="143"/>
      <c r="C51" s="143"/>
      <c r="D51" s="143"/>
      <c r="E51" s="143"/>
      <c r="F51" s="143"/>
      <c r="G51" s="143"/>
      <c r="H51" s="143"/>
      <c r="I51" s="143"/>
      <c r="J51" s="143"/>
      <c r="K51" s="143"/>
      <c r="L51" s="143"/>
      <c r="M51" s="143"/>
      <c r="N51" s="143"/>
      <c r="O51" s="143"/>
      <c r="P51" s="143"/>
      <c r="Q51" s="143"/>
      <c r="R51" s="143"/>
      <c r="S51" s="143"/>
      <c r="T51" s="143"/>
    </row>
    <row r="52" spans="1:20" x14ac:dyDescent="0.2">
      <c r="A52" s="143"/>
      <c r="B52" s="143"/>
      <c r="C52" s="143"/>
      <c r="D52" s="143"/>
      <c r="E52" s="143"/>
      <c r="F52" s="143"/>
      <c r="G52" s="143"/>
      <c r="H52" s="143"/>
      <c r="I52" s="143"/>
      <c r="J52" s="143"/>
      <c r="K52" s="143"/>
      <c r="L52" s="143"/>
      <c r="M52" s="143"/>
      <c r="N52" s="143"/>
      <c r="O52" s="143"/>
      <c r="P52" s="143"/>
      <c r="Q52" s="143"/>
      <c r="R52" s="143"/>
      <c r="S52" s="143"/>
      <c r="T52" s="143"/>
    </row>
    <row r="53" spans="1:20" ht="17.25" customHeight="1" x14ac:dyDescent="0.2">
      <c r="A53" s="143"/>
      <c r="B53" s="143"/>
      <c r="C53" s="143"/>
      <c r="D53" s="143"/>
      <c r="E53" s="143"/>
      <c r="F53" s="143"/>
      <c r="G53" s="143"/>
      <c r="H53" s="143"/>
      <c r="I53" s="143"/>
      <c r="J53" s="143"/>
      <c r="K53" s="143"/>
      <c r="L53" s="143"/>
      <c r="M53" s="143"/>
      <c r="N53" s="143"/>
      <c r="O53" s="143"/>
      <c r="P53" s="143"/>
      <c r="Q53" s="143"/>
      <c r="R53" s="143"/>
      <c r="S53" s="143"/>
      <c r="T53" s="143"/>
    </row>
    <row r="54" spans="1:20" ht="21.75" customHeight="1" x14ac:dyDescent="0.2">
      <c r="A54" s="143"/>
      <c r="B54" s="143"/>
      <c r="C54" s="143"/>
      <c r="D54" s="143"/>
      <c r="E54" s="143"/>
      <c r="F54" s="143"/>
      <c r="G54" s="143"/>
      <c r="H54" s="143"/>
      <c r="I54" s="143"/>
      <c r="J54" s="143"/>
      <c r="K54" s="143"/>
      <c r="L54" s="143"/>
      <c r="M54" s="143"/>
      <c r="N54" s="143"/>
      <c r="O54" s="143"/>
      <c r="P54" s="143"/>
      <c r="Q54" s="143"/>
      <c r="R54" s="143"/>
      <c r="S54" s="143"/>
      <c r="T54" s="143"/>
    </row>
    <row r="55" spans="1:20" ht="47.25" customHeight="1" x14ac:dyDescent="0.2">
      <c r="A55" s="143"/>
      <c r="B55" s="143"/>
      <c r="C55" s="143"/>
      <c r="D55" s="143"/>
      <c r="E55" s="143"/>
      <c r="F55" s="143"/>
      <c r="G55" s="143"/>
      <c r="H55" s="143"/>
      <c r="I55" s="143"/>
      <c r="J55" s="143"/>
      <c r="K55" s="143"/>
      <c r="L55" s="143"/>
      <c r="M55" s="143"/>
      <c r="N55" s="143"/>
      <c r="O55" s="143"/>
      <c r="P55" s="143"/>
      <c r="Q55" s="143"/>
      <c r="R55" s="143"/>
      <c r="S55" s="143"/>
      <c r="T55" s="143"/>
    </row>
    <row r="56" spans="1:20" ht="30" customHeight="1" x14ac:dyDescent="0.2">
      <c r="A56" s="143"/>
      <c r="B56" s="143"/>
      <c r="C56" s="143"/>
      <c r="D56" s="143"/>
      <c r="E56" s="143"/>
      <c r="F56" s="143"/>
      <c r="G56" s="143"/>
      <c r="H56" s="143"/>
      <c r="I56" s="143"/>
      <c r="J56" s="143"/>
      <c r="K56" s="143"/>
      <c r="L56" s="143"/>
      <c r="M56" s="143"/>
      <c r="N56" s="143"/>
      <c r="O56" s="143"/>
      <c r="P56" s="143"/>
      <c r="Q56" s="143"/>
      <c r="R56" s="143"/>
      <c r="S56" s="143"/>
      <c r="T56" s="143"/>
    </row>
    <row r="57" spans="1:20" ht="14.25" customHeight="1" x14ac:dyDescent="0.2">
      <c r="A57" s="143"/>
      <c r="B57" s="143"/>
      <c r="C57" s="143"/>
      <c r="D57" s="143"/>
      <c r="E57" s="143"/>
      <c r="F57" s="143"/>
      <c r="G57" s="143"/>
      <c r="H57" s="143"/>
      <c r="I57" s="143"/>
      <c r="J57" s="143"/>
      <c r="K57" s="143"/>
      <c r="L57" s="143"/>
      <c r="M57" s="143"/>
      <c r="N57" s="143"/>
      <c r="O57" s="143"/>
      <c r="P57" s="143"/>
      <c r="Q57" s="143"/>
      <c r="R57" s="143"/>
      <c r="S57" s="143"/>
      <c r="T57" s="143"/>
    </row>
    <row r="58" spans="1:20" ht="14.25" customHeight="1" x14ac:dyDescent="0.2">
      <c r="A58" s="143"/>
      <c r="B58" s="143"/>
      <c r="C58" s="143"/>
      <c r="D58" s="143"/>
      <c r="E58" s="143"/>
      <c r="F58" s="143"/>
      <c r="G58" s="143"/>
      <c r="H58" s="143"/>
      <c r="I58" s="143"/>
      <c r="J58" s="143"/>
      <c r="K58" s="143"/>
      <c r="L58" s="143"/>
      <c r="M58" s="143"/>
      <c r="N58" s="143"/>
      <c r="O58" s="143"/>
      <c r="P58" s="143"/>
      <c r="Q58" s="143"/>
      <c r="R58" s="143"/>
      <c r="S58" s="143"/>
      <c r="T58" s="143"/>
    </row>
    <row r="59" spans="1:20" ht="14.25" customHeight="1" x14ac:dyDescent="0.2">
      <c r="A59" s="143"/>
      <c r="B59" s="143"/>
      <c r="C59" s="143"/>
      <c r="D59" s="143"/>
      <c r="E59" s="143"/>
      <c r="F59" s="143"/>
      <c r="G59" s="143"/>
      <c r="H59" s="143"/>
      <c r="I59" s="143"/>
      <c r="J59" s="143"/>
      <c r="K59" s="143"/>
      <c r="L59" s="143"/>
      <c r="M59" s="143"/>
      <c r="N59" s="143"/>
      <c r="O59" s="143"/>
      <c r="P59" s="143"/>
      <c r="Q59" s="143"/>
      <c r="R59" s="143"/>
      <c r="S59" s="143"/>
      <c r="T59" s="143"/>
    </row>
    <row r="60" spans="1:20" ht="14.25" customHeight="1" x14ac:dyDescent="0.2">
      <c r="A60" s="143"/>
      <c r="B60" s="143"/>
      <c r="C60" s="143"/>
      <c r="D60" s="143"/>
      <c r="E60" s="143"/>
      <c r="F60" s="143"/>
      <c r="G60" s="143"/>
      <c r="H60" s="143"/>
      <c r="I60" s="143"/>
      <c r="J60" s="143"/>
      <c r="K60" s="143"/>
      <c r="L60" s="143"/>
      <c r="M60" s="143"/>
      <c r="N60" s="143"/>
      <c r="O60" s="143"/>
      <c r="P60" s="143"/>
      <c r="Q60" s="143"/>
      <c r="R60" s="143"/>
      <c r="S60" s="143"/>
      <c r="T60" s="143"/>
    </row>
    <row r="61" spans="1:20" x14ac:dyDescent="0.2">
      <c r="A61" s="143"/>
      <c r="B61" s="143"/>
      <c r="C61" s="143"/>
      <c r="D61" s="143"/>
      <c r="E61" s="143"/>
      <c r="F61" s="143"/>
      <c r="G61" s="143"/>
      <c r="H61" s="143"/>
      <c r="I61" s="143"/>
      <c r="J61" s="143"/>
      <c r="K61" s="143"/>
      <c r="L61" s="143"/>
      <c r="M61" s="143"/>
      <c r="N61" s="143"/>
      <c r="O61" s="143"/>
      <c r="P61" s="143"/>
      <c r="Q61" s="143"/>
      <c r="R61" s="143"/>
      <c r="S61" s="143"/>
      <c r="T61" s="143"/>
    </row>
    <row r="62" spans="1:20" x14ac:dyDescent="0.2">
      <c r="A62" s="143"/>
      <c r="B62" s="143"/>
      <c r="C62" s="143"/>
      <c r="D62" s="143"/>
      <c r="E62" s="143"/>
      <c r="F62" s="143"/>
      <c r="G62" s="143"/>
      <c r="H62" s="143"/>
      <c r="I62" s="143"/>
      <c r="J62" s="143"/>
      <c r="K62" s="143"/>
      <c r="L62" s="143"/>
      <c r="M62" s="143"/>
      <c r="N62" s="143"/>
      <c r="O62" s="143"/>
      <c r="P62" s="143"/>
      <c r="Q62" s="143"/>
      <c r="R62" s="143"/>
      <c r="S62" s="143"/>
      <c r="T62" s="143"/>
    </row>
  </sheetData>
  <mergeCells count="9">
    <mergeCell ref="C15:H15"/>
    <mergeCell ref="B2:L3"/>
    <mergeCell ref="B4:L4"/>
    <mergeCell ref="C11:F11"/>
    <mergeCell ref="C7:K7"/>
    <mergeCell ref="C13:D13"/>
    <mergeCell ref="E13:F13"/>
    <mergeCell ref="C12:D12"/>
    <mergeCell ref="E12:F12"/>
  </mergeCells>
  <conditionalFormatting sqref="I36:I44">
    <cfRule type="colorScale" priority="2">
      <colorScale>
        <cfvo type="min"/>
        <cfvo type="max"/>
        <color rgb="FFFF7128"/>
        <color rgb="FFFFEF9C"/>
      </colorScale>
    </cfRule>
  </conditionalFormatting>
  <conditionalFormatting sqref="I47:I53">
    <cfRule type="colorScale" priority="1">
      <colorScale>
        <cfvo type="min"/>
        <cfvo type="max"/>
        <color rgb="FFFF7128"/>
        <color rgb="FFFFEF9C"/>
      </colorScale>
    </cfRule>
  </conditionalFormatting>
  <dataValidations count="4">
    <dataValidation type="whole" allowBlank="1" showInputMessage="1" showErrorMessage="1" sqref="I47:I53">
      <formula1>1</formula1>
      <formula2>6</formula2>
    </dataValidation>
    <dataValidation type="whole" allowBlank="1" showInputMessage="1" showErrorMessage="1" sqref="I14 I18:I20">
      <formula1>1</formula1>
      <formula2>100</formula2>
    </dataValidation>
    <dataValidation type="whole" allowBlank="1" showInputMessage="1" showErrorMessage="1" sqref="I24:I32 I36:I44">
      <formula1>1</formula1>
      <formula2>8</formula2>
    </dataValidation>
    <dataValidation type="decimal" allowBlank="1" showInputMessage="1" showErrorMessage="1" sqref="C9:K9 C13:F13 C17:E17">
      <formula1>0</formula1>
      <formula2>100</formula2>
    </dataValidation>
  </dataValidations>
  <printOptions horizontalCentered="1" verticalCentered="1"/>
  <pageMargins left="0.15748031496062992" right="0.15748031496062992" top="0.19685039370078741" bottom="0.19685039370078741" header="0.19685039370078741" footer="0.47244094488188981"/>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CC"/>
  </sheetPr>
  <dimension ref="A1:S65"/>
  <sheetViews>
    <sheetView workbookViewId="0">
      <selection activeCell="C47" sqref="C47"/>
    </sheetView>
  </sheetViews>
  <sheetFormatPr baseColWidth="10" defaultRowHeight="14.25" x14ac:dyDescent="0.2"/>
  <cols>
    <col min="1" max="1" width="6.125" style="99" customWidth="1"/>
    <col min="2" max="2" width="11" style="99"/>
    <col min="3" max="3" width="97.375" style="99" customWidth="1"/>
    <col min="4" max="4" width="21.5" style="99" customWidth="1"/>
    <col min="5" max="16384" width="11" style="99"/>
  </cols>
  <sheetData>
    <row r="1" spans="1:19" s="90" customFormat="1" ht="40.5" customHeight="1" thickBot="1" x14ac:dyDescent="0.25">
      <c r="A1" s="180"/>
      <c r="B1" s="277" t="s">
        <v>443</v>
      </c>
      <c r="C1" s="143"/>
      <c r="D1" s="143"/>
      <c r="E1" s="143"/>
      <c r="F1" s="143"/>
      <c r="G1" s="143"/>
      <c r="H1" s="143"/>
      <c r="I1" s="143"/>
      <c r="J1" s="143"/>
      <c r="K1" s="143"/>
      <c r="L1" s="143"/>
      <c r="M1" s="121"/>
      <c r="N1" s="121"/>
      <c r="O1" s="143"/>
      <c r="P1" s="143"/>
      <c r="Q1" s="143"/>
      <c r="R1" s="143"/>
      <c r="S1" s="143"/>
    </row>
    <row r="2" spans="1:19" ht="28.5" customHeight="1" x14ac:dyDescent="0.2">
      <c r="C2" s="508" t="s">
        <v>368</v>
      </c>
      <c r="D2" s="509"/>
      <c r="E2" s="509"/>
      <c r="F2" s="509"/>
      <c r="G2" s="510"/>
    </row>
    <row r="3" spans="1:19" x14ac:dyDescent="0.2">
      <c r="C3" s="192"/>
      <c r="D3" s="245"/>
      <c r="E3" s="245"/>
      <c r="F3" s="245"/>
      <c r="G3" s="288"/>
    </row>
    <row r="4" spans="1:19" ht="63.75" x14ac:dyDescent="0.2">
      <c r="C4" s="246" t="s">
        <v>292</v>
      </c>
      <c r="D4" s="247"/>
      <c r="E4" s="247"/>
      <c r="F4" s="247"/>
      <c r="G4" s="289"/>
    </row>
    <row r="5" spans="1:19" ht="15" thickBot="1" x14ac:dyDescent="0.25">
      <c r="C5" s="192"/>
      <c r="D5" s="98"/>
      <c r="E5" s="98"/>
      <c r="F5" s="98"/>
      <c r="G5" s="193"/>
    </row>
    <row r="6" spans="1:19" x14ac:dyDescent="0.2">
      <c r="C6" s="290" t="s">
        <v>449</v>
      </c>
      <c r="D6" s="291"/>
      <c r="E6" s="291"/>
      <c r="F6" s="291"/>
      <c r="G6" s="292"/>
    </row>
    <row r="7" spans="1:19" x14ac:dyDescent="0.2">
      <c r="C7" s="293" t="s">
        <v>431</v>
      </c>
      <c r="D7" s="214"/>
      <c r="E7" s="98"/>
      <c r="F7" s="98"/>
      <c r="G7" s="294"/>
    </row>
    <row r="8" spans="1:19" x14ac:dyDescent="0.2">
      <c r="C8" s="192"/>
      <c r="D8" s="384" t="s">
        <v>432</v>
      </c>
      <c r="E8" s="384"/>
      <c r="F8" s="511"/>
      <c r="G8" s="295"/>
    </row>
    <row r="9" spans="1:19" x14ac:dyDescent="0.2">
      <c r="C9" s="293"/>
      <c r="D9" s="98"/>
      <c r="E9" s="98"/>
      <c r="F9" s="201" t="s">
        <v>369</v>
      </c>
      <c r="G9" s="295"/>
    </row>
    <row r="10" spans="1:19" x14ac:dyDescent="0.2">
      <c r="C10" s="293"/>
      <c r="D10" s="98"/>
      <c r="E10" s="98"/>
      <c r="F10" s="201" t="s">
        <v>433</v>
      </c>
      <c r="G10" s="295"/>
    </row>
    <row r="11" spans="1:19" x14ac:dyDescent="0.2">
      <c r="C11" s="293"/>
      <c r="D11" s="98"/>
      <c r="E11" s="98"/>
      <c r="F11" s="201" t="s">
        <v>370</v>
      </c>
      <c r="G11" s="295"/>
    </row>
    <row r="12" spans="1:19" x14ac:dyDescent="0.2">
      <c r="C12" s="293"/>
      <c r="D12" s="98"/>
      <c r="E12" s="98"/>
      <c r="F12" s="201" t="s">
        <v>371</v>
      </c>
      <c r="G12" s="295"/>
    </row>
    <row r="13" spans="1:19" x14ac:dyDescent="0.2">
      <c r="C13" s="293"/>
      <c r="D13" s="98"/>
      <c r="E13" s="98"/>
      <c r="F13" s="201" t="s">
        <v>372</v>
      </c>
      <c r="G13" s="295"/>
    </row>
    <row r="14" spans="1:19" ht="15" thickBot="1" x14ac:dyDescent="0.25">
      <c r="C14" s="296"/>
      <c r="D14" s="518" t="s">
        <v>396</v>
      </c>
      <c r="E14" s="519"/>
      <c r="F14" s="520"/>
      <c r="G14" s="323"/>
    </row>
    <row r="15" spans="1:19" ht="15" thickBot="1" x14ac:dyDescent="0.25">
      <c r="C15" s="322"/>
      <c r="D15" s="320"/>
      <c r="E15" s="320"/>
      <c r="F15" s="320"/>
      <c r="G15" s="321"/>
    </row>
    <row r="16" spans="1:19" x14ac:dyDescent="0.2">
      <c r="C16" s="301" t="s">
        <v>450</v>
      </c>
      <c r="D16" s="98"/>
      <c r="E16" s="98"/>
      <c r="F16" s="98"/>
      <c r="G16" s="193"/>
    </row>
    <row r="17" spans="3:7" ht="30" customHeight="1" x14ac:dyDescent="0.2">
      <c r="C17" s="302" t="s">
        <v>373</v>
      </c>
      <c r="D17" s="303"/>
      <c r="E17" s="303"/>
      <c r="F17" s="303"/>
      <c r="G17" s="304"/>
    </row>
    <row r="18" spans="3:7" x14ac:dyDescent="0.2">
      <c r="C18" s="293"/>
      <c r="D18" s="98"/>
      <c r="E18" s="98"/>
      <c r="F18" s="201" t="s">
        <v>374</v>
      </c>
      <c r="G18" s="305"/>
    </row>
    <row r="19" spans="3:7" x14ac:dyDescent="0.2">
      <c r="C19" s="293"/>
      <c r="D19" s="98"/>
      <c r="E19" s="98"/>
      <c r="F19" s="201" t="s">
        <v>375</v>
      </c>
      <c r="G19" s="305"/>
    </row>
    <row r="20" spans="3:7" x14ac:dyDescent="0.2">
      <c r="C20" s="293"/>
      <c r="D20" s="98"/>
      <c r="E20" s="98"/>
      <c r="F20" s="201" t="s">
        <v>434</v>
      </c>
      <c r="G20" s="305"/>
    </row>
    <row r="21" spans="3:7" x14ac:dyDescent="0.2">
      <c r="C21" s="293"/>
      <c r="D21" s="98"/>
      <c r="E21" s="98"/>
      <c r="F21" s="201" t="s">
        <v>376</v>
      </c>
      <c r="G21" s="305"/>
    </row>
    <row r="22" spans="3:7" x14ac:dyDescent="0.2">
      <c r="C22" s="293"/>
      <c r="D22" s="98"/>
      <c r="E22" s="98"/>
      <c r="F22" s="201" t="s">
        <v>377</v>
      </c>
      <c r="G22" s="305"/>
    </row>
    <row r="23" spans="3:7" x14ac:dyDescent="0.2">
      <c r="C23" s="293"/>
      <c r="D23" s="98"/>
      <c r="E23" s="98"/>
      <c r="F23" s="201" t="s">
        <v>435</v>
      </c>
      <c r="G23" s="305"/>
    </row>
    <row r="24" spans="3:7" x14ac:dyDescent="0.2">
      <c r="C24" s="293"/>
      <c r="D24" s="98"/>
      <c r="E24" s="98"/>
      <c r="F24" s="201" t="s">
        <v>436</v>
      </c>
      <c r="G24" s="305"/>
    </row>
    <row r="25" spans="3:7" ht="15" thickBot="1" x14ac:dyDescent="0.25">
      <c r="C25" s="293"/>
      <c r="D25" s="521" t="s">
        <v>396</v>
      </c>
      <c r="E25" s="522"/>
      <c r="F25" s="523"/>
      <c r="G25" s="324"/>
    </row>
    <row r="26" spans="3:7" ht="15" thickBot="1" x14ac:dyDescent="0.25">
      <c r="C26" s="298"/>
      <c r="D26" s="299"/>
      <c r="E26" s="299"/>
      <c r="F26" s="299"/>
      <c r="G26" s="300"/>
    </row>
    <row r="27" spans="3:7" x14ac:dyDescent="0.2">
      <c r="C27" s="512" t="s">
        <v>451</v>
      </c>
      <c r="D27" s="513"/>
      <c r="E27" s="513"/>
      <c r="F27" s="513"/>
      <c r="G27" s="514"/>
    </row>
    <row r="28" spans="3:7" x14ac:dyDescent="0.2">
      <c r="C28" s="515" t="s">
        <v>378</v>
      </c>
      <c r="D28" s="516"/>
      <c r="E28" s="516"/>
      <c r="F28" s="516"/>
      <c r="G28" s="517"/>
    </row>
    <row r="29" spans="3:7" x14ac:dyDescent="0.2">
      <c r="C29" s="325"/>
      <c r="D29" s="326"/>
      <c r="E29" s="326"/>
      <c r="F29" s="326"/>
      <c r="G29" s="327"/>
    </row>
    <row r="30" spans="3:7" x14ac:dyDescent="0.2">
      <c r="C30" s="293"/>
      <c r="D30" s="306"/>
      <c r="E30" s="306"/>
      <c r="F30" s="307" t="s">
        <v>379</v>
      </c>
      <c r="G30" s="308"/>
    </row>
    <row r="31" spans="3:7" x14ac:dyDescent="0.2">
      <c r="C31" s="293"/>
      <c r="D31" s="306"/>
      <c r="E31" s="306"/>
      <c r="F31" s="307" t="s">
        <v>380</v>
      </c>
      <c r="G31" s="308"/>
    </row>
    <row r="32" spans="3:7" x14ac:dyDescent="0.2">
      <c r="C32" s="293"/>
      <c r="D32" s="306"/>
      <c r="E32" s="306"/>
      <c r="F32" s="307" t="s">
        <v>381</v>
      </c>
      <c r="G32" s="308"/>
    </row>
    <row r="33" spans="3:7" x14ac:dyDescent="0.2">
      <c r="C33" s="293"/>
      <c r="D33" s="306"/>
      <c r="E33" s="306"/>
      <c r="F33" s="307" t="s">
        <v>382</v>
      </c>
      <c r="G33" s="308"/>
    </row>
    <row r="34" spans="3:7" x14ac:dyDescent="0.2">
      <c r="C34" s="293"/>
      <c r="D34" s="306"/>
      <c r="E34" s="306"/>
      <c r="F34" s="307" t="s">
        <v>383</v>
      </c>
      <c r="G34" s="308"/>
    </row>
    <row r="35" spans="3:7" x14ac:dyDescent="0.2">
      <c r="C35" s="293"/>
      <c r="D35" s="306"/>
      <c r="E35" s="306"/>
      <c r="F35" s="307" t="s">
        <v>384</v>
      </c>
      <c r="G35" s="308"/>
    </row>
    <row r="36" spans="3:7" x14ac:dyDescent="0.2">
      <c r="C36" s="293"/>
      <c r="D36" s="306"/>
      <c r="E36" s="306"/>
      <c r="F36" s="307" t="s">
        <v>385</v>
      </c>
      <c r="G36" s="308"/>
    </row>
    <row r="37" spans="3:7" ht="15" thickBot="1" x14ac:dyDescent="0.25">
      <c r="C37" s="296"/>
      <c r="D37" s="505" t="s">
        <v>396</v>
      </c>
      <c r="E37" s="506"/>
      <c r="F37" s="507"/>
      <c r="G37" s="309"/>
    </row>
    <row r="38" spans="3:7" ht="15" thickBot="1" x14ac:dyDescent="0.25">
      <c r="C38" s="298"/>
      <c r="D38" s="320"/>
      <c r="E38" s="320"/>
      <c r="F38" s="320"/>
      <c r="G38" s="300"/>
    </row>
    <row r="39" spans="3:7" x14ac:dyDescent="0.2">
      <c r="C39" s="301" t="s">
        <v>306</v>
      </c>
      <c r="D39" s="98"/>
      <c r="E39" s="98"/>
      <c r="F39" s="98"/>
      <c r="G39" s="193"/>
    </row>
    <row r="40" spans="3:7" x14ac:dyDescent="0.2">
      <c r="C40" s="310" t="s">
        <v>386</v>
      </c>
      <c r="D40" s="98"/>
      <c r="E40" s="98"/>
      <c r="F40" s="98"/>
      <c r="G40" s="193"/>
    </row>
    <row r="41" spans="3:7" x14ac:dyDescent="0.2">
      <c r="C41" s="192"/>
      <c r="D41" s="311"/>
      <c r="E41" s="98"/>
      <c r="F41" s="201" t="s">
        <v>304</v>
      </c>
      <c r="G41" s="312" t="b">
        <v>0</v>
      </c>
    </row>
    <row r="42" spans="3:7" x14ac:dyDescent="0.2">
      <c r="C42" s="313"/>
      <c r="D42" s="311"/>
      <c r="E42" s="98"/>
      <c r="F42" s="201" t="s">
        <v>308</v>
      </c>
      <c r="G42" s="312" t="b">
        <v>0</v>
      </c>
    </row>
    <row r="43" spans="3:7" x14ac:dyDescent="0.2">
      <c r="C43" s="192"/>
      <c r="D43" s="98"/>
      <c r="E43" s="98"/>
      <c r="F43" s="201" t="s">
        <v>299</v>
      </c>
      <c r="G43" s="312" t="b">
        <v>0</v>
      </c>
    </row>
    <row r="44" spans="3:7" x14ac:dyDescent="0.2">
      <c r="C44" s="192"/>
      <c r="D44" s="98"/>
      <c r="E44" s="98"/>
      <c r="F44" s="201" t="s">
        <v>73</v>
      </c>
      <c r="G44" s="312" t="b">
        <v>0</v>
      </c>
    </row>
    <row r="45" spans="3:7" x14ac:dyDescent="0.2">
      <c r="C45" s="192"/>
      <c r="D45" s="98"/>
      <c r="E45" s="98"/>
      <c r="F45" s="201" t="s">
        <v>387</v>
      </c>
      <c r="G45" s="312" t="b">
        <v>0</v>
      </c>
    </row>
    <row r="46" spans="3:7" x14ac:dyDescent="0.2">
      <c r="C46" s="192"/>
      <c r="D46" s="98"/>
      <c r="E46" s="98"/>
      <c r="F46" s="201" t="s">
        <v>388</v>
      </c>
      <c r="G46" s="312" t="b">
        <v>0</v>
      </c>
    </row>
    <row r="47" spans="3:7" x14ac:dyDescent="0.2">
      <c r="C47" s="192"/>
      <c r="D47" s="98"/>
      <c r="E47" s="98"/>
      <c r="F47" s="201" t="s">
        <v>44</v>
      </c>
      <c r="G47" s="312" t="b">
        <v>0</v>
      </c>
    </row>
    <row r="48" spans="3:7" ht="15" thickBot="1" x14ac:dyDescent="0.25">
      <c r="C48" s="314"/>
      <c r="D48" s="241"/>
      <c r="E48" s="241"/>
      <c r="F48" s="297" t="s">
        <v>345</v>
      </c>
      <c r="G48" s="315" t="b">
        <v>0</v>
      </c>
    </row>
    <row r="49" spans="3:7" ht="15" thickBot="1" x14ac:dyDescent="0.25">
      <c r="C49" s="298"/>
      <c r="D49" s="299"/>
      <c r="E49" s="299"/>
      <c r="F49" s="299"/>
      <c r="G49" s="300"/>
    </row>
    <row r="50" spans="3:7" x14ac:dyDescent="0.2">
      <c r="C50" s="316" t="s">
        <v>452</v>
      </c>
      <c r="D50" s="98"/>
      <c r="E50" s="98"/>
      <c r="F50" s="98"/>
      <c r="G50" s="193"/>
    </row>
    <row r="51" spans="3:7" x14ac:dyDescent="0.2">
      <c r="C51" s="192" t="s">
        <v>437</v>
      </c>
      <c r="D51" s="98"/>
      <c r="E51" s="98"/>
      <c r="F51" s="98"/>
      <c r="G51" s="193"/>
    </row>
    <row r="52" spans="3:7" x14ac:dyDescent="0.2">
      <c r="C52" s="192"/>
      <c r="D52" s="98"/>
      <c r="E52" s="98"/>
      <c r="F52" s="317" t="s">
        <v>389</v>
      </c>
      <c r="G52" s="312" t="b">
        <v>0</v>
      </c>
    </row>
    <row r="53" spans="3:7" x14ac:dyDescent="0.2">
      <c r="C53" s="192"/>
      <c r="D53" s="98"/>
      <c r="E53" s="98"/>
      <c r="F53" s="317" t="s">
        <v>390</v>
      </c>
      <c r="G53" s="312" t="b">
        <v>0</v>
      </c>
    </row>
    <row r="54" spans="3:7" x14ac:dyDescent="0.2">
      <c r="C54" s="192"/>
      <c r="D54" s="98"/>
      <c r="E54" s="98"/>
      <c r="F54" s="317" t="s">
        <v>391</v>
      </c>
      <c r="G54" s="312" t="b">
        <v>0</v>
      </c>
    </row>
    <row r="55" spans="3:7" x14ac:dyDescent="0.2">
      <c r="C55" s="192"/>
      <c r="D55" s="98"/>
      <c r="E55" s="98"/>
      <c r="F55" s="317" t="s">
        <v>392</v>
      </c>
      <c r="G55" s="312" t="b">
        <v>0</v>
      </c>
    </row>
    <row r="56" spans="3:7" x14ac:dyDescent="0.2">
      <c r="C56" s="192"/>
      <c r="D56" s="98"/>
      <c r="E56" s="98"/>
      <c r="F56" s="317" t="s">
        <v>393</v>
      </c>
      <c r="G56" s="312" t="b">
        <v>0</v>
      </c>
    </row>
    <row r="57" spans="3:7" x14ac:dyDescent="0.2">
      <c r="C57" s="192"/>
      <c r="D57" s="98"/>
      <c r="E57" s="98"/>
      <c r="F57" s="317" t="s">
        <v>394</v>
      </c>
      <c r="G57" s="312" t="b">
        <v>0</v>
      </c>
    </row>
    <row r="58" spans="3:7" ht="15" thickBot="1" x14ac:dyDescent="0.25">
      <c r="C58" s="238"/>
      <c r="D58" s="239"/>
      <c r="E58" s="239"/>
      <c r="F58" s="239"/>
      <c r="G58" s="318"/>
    </row>
    <row r="59" spans="3:7" x14ac:dyDescent="0.2">
      <c r="C59" s="328" t="s">
        <v>438</v>
      </c>
      <c r="D59" s="329"/>
      <c r="E59" s="329"/>
      <c r="F59" s="329"/>
      <c r="G59" s="330"/>
    </row>
    <row r="60" spans="3:7" x14ac:dyDescent="0.2">
      <c r="C60" s="192"/>
      <c r="D60" s="98"/>
      <c r="E60" s="98"/>
      <c r="F60" s="317" t="s">
        <v>389</v>
      </c>
      <c r="G60" s="312" t="b">
        <v>0</v>
      </c>
    </row>
    <row r="61" spans="3:7" x14ac:dyDescent="0.2">
      <c r="C61" s="192"/>
      <c r="D61" s="98"/>
      <c r="E61" s="98"/>
      <c r="F61" s="317" t="s">
        <v>390</v>
      </c>
      <c r="G61" s="312" t="b">
        <v>0</v>
      </c>
    </row>
    <row r="62" spans="3:7" x14ac:dyDescent="0.2">
      <c r="C62" s="192"/>
      <c r="D62" s="98"/>
      <c r="E62" s="98"/>
      <c r="F62" s="317" t="s">
        <v>391</v>
      </c>
      <c r="G62" s="312" t="b">
        <v>0</v>
      </c>
    </row>
    <row r="63" spans="3:7" x14ac:dyDescent="0.2">
      <c r="C63" s="192"/>
      <c r="D63" s="98"/>
      <c r="E63" s="98"/>
      <c r="F63" s="317" t="s">
        <v>392</v>
      </c>
      <c r="G63" s="312" t="b">
        <v>0</v>
      </c>
    </row>
    <row r="64" spans="3:7" x14ac:dyDescent="0.2">
      <c r="C64" s="192"/>
      <c r="D64" s="98"/>
      <c r="E64" s="98"/>
      <c r="F64" s="317" t="s">
        <v>393</v>
      </c>
      <c r="G64" s="312" t="b">
        <v>0</v>
      </c>
    </row>
    <row r="65" spans="3:7" ht="15" thickBot="1" x14ac:dyDescent="0.25">
      <c r="C65" s="314"/>
      <c r="D65" s="241"/>
      <c r="E65" s="241"/>
      <c r="F65" s="319" t="s">
        <v>394</v>
      </c>
      <c r="G65" s="315" t="b">
        <v>0</v>
      </c>
    </row>
  </sheetData>
  <mergeCells count="7">
    <mergeCell ref="D37:F37"/>
    <mergeCell ref="C2:G2"/>
    <mergeCell ref="D8:F8"/>
    <mergeCell ref="C27:G27"/>
    <mergeCell ref="C28:G28"/>
    <mergeCell ref="D14:F14"/>
    <mergeCell ref="D25:F2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FFDDDD"/>
  </sheetPr>
  <dimension ref="B1:U18"/>
  <sheetViews>
    <sheetView workbookViewId="0">
      <selection activeCell="N19" sqref="N19"/>
    </sheetView>
  </sheetViews>
  <sheetFormatPr baseColWidth="10" defaultColWidth="9" defaultRowHeight="14.25" x14ac:dyDescent="0.2"/>
  <cols>
    <col min="1" max="1" width="6.375" style="90" customWidth="1"/>
    <col min="2" max="2" width="5.625" style="122" customWidth="1"/>
    <col min="3" max="3" width="28.75" style="90" customWidth="1"/>
    <col min="4" max="4" width="10.25" style="90" customWidth="1"/>
    <col min="5" max="5" width="11.25" style="90" customWidth="1"/>
    <col min="6" max="6" width="13.25" style="90" customWidth="1"/>
    <col min="7" max="8" width="12" style="90" customWidth="1"/>
    <col min="9" max="9" width="10.375" style="90" customWidth="1"/>
    <col min="10" max="10" width="7.875" style="90" customWidth="1"/>
    <col min="11" max="11" width="14.625" style="90" customWidth="1"/>
    <col min="12" max="12" width="15.5" style="90" customWidth="1"/>
    <col min="13" max="13" width="12.875" style="90" customWidth="1"/>
    <col min="14" max="14" width="12.375" style="90" customWidth="1"/>
    <col min="15" max="15" width="13.875" style="90" customWidth="1"/>
    <col min="16" max="16" width="11.75" style="90" customWidth="1"/>
    <col min="17" max="17" width="15.25" style="90" customWidth="1"/>
    <col min="18" max="18" width="11.75" style="90" customWidth="1"/>
    <col min="19" max="19" width="7.875" style="90" customWidth="1"/>
    <col min="20" max="20" width="8.125" style="90" customWidth="1"/>
    <col min="21" max="21" width="8.5" style="90" customWidth="1"/>
    <col min="22" max="22" width="10.625" style="90" customWidth="1"/>
    <col min="23" max="23" width="9" style="90"/>
    <col min="24" max="24" width="10.125" style="90" customWidth="1"/>
    <col min="25" max="16384" width="9" style="90"/>
  </cols>
  <sheetData>
    <row r="1" spans="2:21" ht="41.25" customHeight="1" x14ac:dyDescent="0.2">
      <c r="B1" s="529" t="s">
        <v>282</v>
      </c>
      <c r="C1" s="529"/>
      <c r="D1" s="130"/>
      <c r="E1" s="130"/>
      <c r="F1" s="130"/>
      <c r="G1" s="130"/>
      <c r="H1" s="130"/>
      <c r="I1" s="130"/>
      <c r="J1" s="130"/>
      <c r="K1" s="130"/>
      <c r="L1" s="130"/>
      <c r="M1" s="130"/>
      <c r="N1" s="130"/>
      <c r="O1" s="130"/>
      <c r="P1" s="130"/>
      <c r="Q1" s="130"/>
      <c r="R1" s="130"/>
      <c r="S1" s="130"/>
      <c r="T1" s="130"/>
    </row>
    <row r="2" spans="2:21" ht="21.75" customHeight="1" thickBot="1" x14ac:dyDescent="0.25">
      <c r="B2" s="131"/>
      <c r="C2" s="131"/>
      <c r="D2" s="131"/>
      <c r="E2" s="131"/>
      <c r="F2" s="131"/>
      <c r="G2" s="131"/>
      <c r="H2" s="131"/>
      <c r="I2" s="131"/>
      <c r="J2" s="131"/>
      <c r="K2" s="131"/>
      <c r="L2" s="131"/>
      <c r="M2" s="131"/>
      <c r="N2" s="131"/>
      <c r="O2" s="131"/>
      <c r="P2" s="131"/>
      <c r="Q2" s="131"/>
      <c r="R2" s="132"/>
      <c r="S2" s="132"/>
      <c r="T2" s="132"/>
    </row>
    <row r="3" spans="2:21" ht="15" thickBot="1" x14ac:dyDescent="0.25">
      <c r="B3" s="133"/>
      <c r="C3" s="418" t="s">
        <v>283</v>
      </c>
      <c r="D3" s="524"/>
      <c r="E3" s="524"/>
      <c r="F3" s="524"/>
      <c r="G3" s="524"/>
      <c r="H3" s="524"/>
      <c r="I3" s="525"/>
      <c r="J3" s="131"/>
      <c r="K3" s="134" t="s">
        <v>284</v>
      </c>
      <c r="L3" s="134" t="s">
        <v>285</v>
      </c>
      <c r="M3" s="134" t="s">
        <v>286</v>
      </c>
      <c r="N3" s="134" t="s">
        <v>287</v>
      </c>
      <c r="O3" s="134" t="s">
        <v>288</v>
      </c>
      <c r="P3" s="131"/>
      <c r="Q3" s="131"/>
      <c r="R3" s="132"/>
      <c r="S3" s="132"/>
      <c r="T3" s="132"/>
    </row>
    <row r="4" spans="2:21" ht="33" customHeight="1" thickBot="1" x14ac:dyDescent="0.25">
      <c r="B4" s="133"/>
      <c r="C4" s="131"/>
      <c r="D4" s="131"/>
      <c r="E4" s="131"/>
      <c r="F4" s="131"/>
      <c r="G4" s="131"/>
      <c r="H4" s="131"/>
      <c r="I4" s="131"/>
      <c r="J4" s="131"/>
      <c r="K4" s="131"/>
      <c r="L4" s="131"/>
      <c r="M4" s="131"/>
      <c r="N4" s="131"/>
      <c r="O4" s="131"/>
      <c r="P4" s="131"/>
      <c r="Q4" s="131"/>
      <c r="R4" s="132"/>
      <c r="S4" s="132"/>
      <c r="T4" s="132"/>
    </row>
    <row r="5" spans="2:21" ht="23.25" thickBot="1" x14ac:dyDescent="0.25">
      <c r="B5" s="133"/>
      <c r="C5" s="418" t="s">
        <v>401</v>
      </c>
      <c r="D5" s="524"/>
      <c r="E5" s="524"/>
      <c r="F5" s="524"/>
      <c r="G5" s="524"/>
      <c r="H5" s="524"/>
      <c r="I5" s="525"/>
      <c r="J5" s="131"/>
      <c r="K5" s="135" t="s">
        <v>440</v>
      </c>
      <c r="L5" s="526" t="s">
        <v>399</v>
      </c>
      <c r="M5" s="526"/>
      <c r="N5" s="526" t="s">
        <v>400</v>
      </c>
      <c r="O5" s="526"/>
      <c r="P5" s="134" t="s">
        <v>397</v>
      </c>
      <c r="Q5" s="135" t="s">
        <v>398</v>
      </c>
      <c r="R5" s="132"/>
      <c r="S5" s="132"/>
      <c r="T5" s="132"/>
    </row>
    <row r="6" spans="2:21" ht="33" customHeight="1" thickBot="1" x14ac:dyDescent="0.25">
      <c r="B6" s="133"/>
      <c r="C6" s="135"/>
      <c r="D6" s="135"/>
      <c r="E6" s="135"/>
      <c r="F6" s="135"/>
      <c r="G6" s="135"/>
      <c r="H6" s="135"/>
      <c r="I6" s="135"/>
      <c r="J6" s="135"/>
      <c r="K6" s="135"/>
      <c r="L6" s="136"/>
      <c r="M6" s="136"/>
      <c r="N6" s="135"/>
      <c r="O6" s="134"/>
      <c r="P6" s="135"/>
      <c r="Q6" s="131"/>
      <c r="R6" s="132"/>
      <c r="S6" s="132"/>
      <c r="T6" s="132"/>
    </row>
    <row r="7" spans="2:21" ht="120.75" customHeight="1" thickBot="1" x14ac:dyDescent="0.25">
      <c r="B7" s="133"/>
      <c r="C7" s="418" t="s">
        <v>441</v>
      </c>
      <c r="D7" s="524"/>
      <c r="E7" s="524"/>
      <c r="F7" s="524"/>
      <c r="G7" s="524"/>
      <c r="H7" s="524"/>
      <c r="I7" s="525"/>
      <c r="J7" s="131"/>
      <c r="K7" s="530"/>
      <c r="L7" s="531"/>
      <c r="M7" s="531"/>
      <c r="N7" s="531"/>
      <c r="O7" s="531"/>
      <c r="P7" s="531"/>
      <c r="Q7" s="532"/>
      <c r="R7" s="132"/>
      <c r="S7" s="132"/>
      <c r="T7" s="132"/>
    </row>
    <row r="8" spans="2:21" ht="33" customHeight="1" thickBot="1" x14ac:dyDescent="0.25">
      <c r="B8" s="133"/>
      <c r="C8" s="131"/>
      <c r="D8" s="131"/>
      <c r="E8" s="131"/>
      <c r="F8" s="131"/>
      <c r="G8" s="131"/>
      <c r="H8" s="131"/>
      <c r="I8" s="131"/>
      <c r="J8" s="131"/>
      <c r="K8" s="131"/>
      <c r="L8" s="131"/>
      <c r="M8" s="131"/>
      <c r="N8" s="131"/>
      <c r="O8" s="131"/>
      <c r="P8" s="131"/>
      <c r="Q8" s="131"/>
      <c r="R8" s="132"/>
      <c r="S8" s="132"/>
      <c r="T8" s="132"/>
    </row>
    <row r="9" spans="2:21" ht="34.5" thickBot="1" x14ac:dyDescent="0.25">
      <c r="B9" s="133"/>
      <c r="C9" s="418" t="s">
        <v>442</v>
      </c>
      <c r="D9" s="524"/>
      <c r="E9" s="524"/>
      <c r="F9" s="524"/>
      <c r="G9" s="524"/>
      <c r="H9" s="524"/>
      <c r="I9" s="525"/>
      <c r="J9" s="131"/>
      <c r="K9" s="135" t="s">
        <v>304</v>
      </c>
      <c r="L9" s="135" t="s">
        <v>308</v>
      </c>
      <c r="M9" s="135" t="s">
        <v>73</v>
      </c>
      <c r="N9" s="135" t="s">
        <v>267</v>
      </c>
      <c r="O9" s="135" t="s">
        <v>298</v>
      </c>
      <c r="P9" s="135" t="s">
        <v>403</v>
      </c>
      <c r="Q9" s="136" t="s">
        <v>45</v>
      </c>
      <c r="R9" s="136" t="s">
        <v>299</v>
      </c>
      <c r="S9" s="132"/>
      <c r="T9" s="132"/>
      <c r="U9" s="132"/>
    </row>
    <row r="10" spans="2:21" ht="36" customHeight="1" thickBot="1" x14ac:dyDescent="0.25">
      <c r="B10" s="133"/>
      <c r="C10" s="131"/>
      <c r="D10" s="131"/>
      <c r="E10" s="131"/>
      <c r="F10" s="131"/>
      <c r="G10" s="131"/>
      <c r="H10" s="131"/>
      <c r="I10" s="131"/>
      <c r="J10" s="131"/>
      <c r="K10" s="131"/>
      <c r="L10" s="131"/>
      <c r="M10" s="131"/>
      <c r="N10" s="131"/>
      <c r="O10" s="131"/>
      <c r="P10" s="131"/>
      <c r="Q10" s="131"/>
      <c r="R10" s="132"/>
      <c r="S10" s="132"/>
      <c r="T10" s="132"/>
    </row>
    <row r="11" spans="2:21" ht="23.25" thickBot="1" x14ac:dyDescent="0.25">
      <c r="B11" s="133"/>
      <c r="C11" s="418" t="s">
        <v>402</v>
      </c>
      <c r="D11" s="524"/>
      <c r="E11" s="524"/>
      <c r="F11" s="524"/>
      <c r="G11" s="524"/>
      <c r="H11" s="524"/>
      <c r="I11" s="525"/>
      <c r="J11" s="131"/>
      <c r="K11" s="526" t="s">
        <v>125</v>
      </c>
      <c r="L11" s="526"/>
      <c r="M11" s="526" t="s">
        <v>404</v>
      </c>
      <c r="N11" s="526"/>
      <c r="O11" s="526" t="s">
        <v>405</v>
      </c>
      <c r="P11" s="526"/>
      <c r="Q11" s="135" t="s">
        <v>338</v>
      </c>
      <c r="R11" s="527"/>
      <c r="S11" s="528"/>
      <c r="T11" s="132"/>
    </row>
    <row r="12" spans="2:21" ht="30" customHeight="1" thickBot="1" x14ac:dyDescent="0.25">
      <c r="B12" s="121"/>
      <c r="C12" s="131"/>
      <c r="D12" s="131"/>
      <c r="E12" s="131"/>
      <c r="F12" s="131"/>
      <c r="G12" s="131"/>
      <c r="H12" s="131"/>
      <c r="I12" s="131"/>
      <c r="J12" s="131"/>
      <c r="K12" s="131"/>
      <c r="L12" s="131"/>
      <c r="M12" s="131"/>
      <c r="N12" s="131"/>
      <c r="O12" s="131"/>
      <c r="P12" s="131"/>
      <c r="Q12" s="131"/>
      <c r="R12" s="131"/>
      <c r="S12" s="132"/>
      <c r="T12" s="132"/>
    </row>
    <row r="13" spans="2:21" ht="15" thickBot="1" x14ac:dyDescent="0.25">
      <c r="B13" s="133"/>
      <c r="C13" s="418" t="s">
        <v>439</v>
      </c>
      <c r="D13" s="524"/>
      <c r="E13" s="524"/>
      <c r="F13" s="524"/>
      <c r="G13" s="524"/>
      <c r="H13" s="524"/>
      <c r="I13" s="525"/>
      <c r="J13" s="131"/>
      <c r="K13" s="331"/>
      <c r="L13" s="131"/>
      <c r="M13" s="131"/>
      <c r="N13" s="131"/>
      <c r="O13" s="131"/>
      <c r="P13" s="131"/>
      <c r="Q13" s="131"/>
      <c r="R13" s="131"/>
      <c r="S13" s="132"/>
      <c r="T13" s="132"/>
    </row>
    <row r="14" spans="2:21" ht="14.25" customHeight="1" x14ac:dyDescent="0.2">
      <c r="B14" s="121"/>
      <c r="C14" s="131"/>
      <c r="D14" s="131"/>
      <c r="E14" s="131"/>
      <c r="F14" s="131"/>
      <c r="G14" s="131"/>
      <c r="H14" s="131"/>
      <c r="I14" s="131"/>
      <c r="J14" s="131"/>
      <c r="K14" s="131"/>
      <c r="L14" s="131"/>
      <c r="M14" s="131"/>
      <c r="N14" s="131"/>
      <c r="O14" s="131"/>
      <c r="P14" s="131"/>
      <c r="Q14" s="131"/>
      <c r="R14" s="131"/>
      <c r="S14" s="132"/>
      <c r="T14" s="132"/>
    </row>
    <row r="15" spans="2:21" ht="14.25" customHeight="1" x14ac:dyDescent="0.2">
      <c r="B15" s="121"/>
      <c r="C15" s="131"/>
      <c r="D15" s="131"/>
      <c r="E15" s="131"/>
      <c r="F15" s="131"/>
      <c r="G15" s="131"/>
      <c r="H15" s="131"/>
      <c r="I15" s="131"/>
      <c r="J15" s="131"/>
      <c r="K15" s="131"/>
      <c r="L15" s="131"/>
      <c r="M15" s="131"/>
      <c r="N15" s="131"/>
      <c r="O15" s="131"/>
      <c r="P15" s="131"/>
      <c r="Q15" s="131"/>
      <c r="R15" s="131"/>
      <c r="S15" s="132"/>
      <c r="T15" s="132"/>
    </row>
    <row r="16" spans="2:21" ht="14.25" customHeight="1" x14ac:dyDescent="0.2">
      <c r="B16" s="121"/>
      <c r="C16" s="131"/>
      <c r="D16" s="131"/>
      <c r="E16" s="131"/>
      <c r="F16" s="131"/>
      <c r="G16" s="131"/>
      <c r="H16" s="131"/>
      <c r="I16" s="131"/>
      <c r="J16" s="131"/>
      <c r="K16" s="131"/>
      <c r="L16" s="131"/>
      <c r="M16" s="131"/>
      <c r="N16" s="131"/>
      <c r="O16" s="131"/>
      <c r="P16" s="131"/>
      <c r="Q16" s="131"/>
      <c r="R16" s="131"/>
      <c r="S16" s="132"/>
      <c r="T16" s="132"/>
    </row>
    <row r="17" spans="2:2" x14ac:dyDescent="0.2">
      <c r="B17" s="90"/>
    </row>
    <row r="18" spans="2:2" x14ac:dyDescent="0.2">
      <c r="B18" s="90"/>
    </row>
  </sheetData>
  <mergeCells count="14">
    <mergeCell ref="O11:P11"/>
    <mergeCell ref="R11:S11"/>
    <mergeCell ref="B1:C1"/>
    <mergeCell ref="C3:I3"/>
    <mergeCell ref="C5:I5"/>
    <mergeCell ref="L5:M5"/>
    <mergeCell ref="N5:O5"/>
    <mergeCell ref="C7:I7"/>
    <mergeCell ref="K7:Q7"/>
    <mergeCell ref="C13:I13"/>
    <mergeCell ref="C9:I9"/>
    <mergeCell ref="C11:I11"/>
    <mergeCell ref="K11:L11"/>
    <mergeCell ref="M11:N11"/>
  </mergeCells>
  <printOptions horizontalCentered="1" verticalCentered="1"/>
  <pageMargins left="0.15748031496062992" right="0.15748031496062992" top="0.19685039370078741" bottom="0.19685039370078741" header="0.19685039370078741" footer="0.47244094488188981"/>
  <pageSetup paperSize="9" scale="6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58" r:id="rId4" name="Option Button 22">
              <controlPr defaultSize="0" autoFill="0" autoLine="0" autoPict="0">
                <anchor moveWithCells="1">
                  <from>
                    <xdr:col>10</xdr:col>
                    <xdr:colOff>114300</xdr:colOff>
                    <xdr:row>3</xdr:row>
                    <xdr:rowOff>0</xdr:rowOff>
                  </from>
                  <to>
                    <xdr:col>10</xdr:col>
                    <xdr:colOff>419100</xdr:colOff>
                    <xdr:row>3</xdr:row>
                    <xdr:rowOff>219075</xdr:rowOff>
                  </to>
                </anchor>
              </controlPr>
            </control>
          </mc:Choice>
        </mc:AlternateContent>
        <mc:AlternateContent xmlns:mc="http://schemas.openxmlformats.org/markup-compatibility/2006">
          <mc:Choice Requires="x14">
            <control shapeId="14359" r:id="rId5" name="Option Button 23">
              <controlPr defaultSize="0" autoFill="0" autoLine="0" autoPict="0">
                <anchor moveWithCells="1">
                  <from>
                    <xdr:col>11</xdr:col>
                    <xdr:colOff>152400</xdr:colOff>
                    <xdr:row>2</xdr:row>
                    <xdr:rowOff>180975</xdr:rowOff>
                  </from>
                  <to>
                    <xdr:col>11</xdr:col>
                    <xdr:colOff>457200</xdr:colOff>
                    <xdr:row>3</xdr:row>
                    <xdr:rowOff>209550</xdr:rowOff>
                  </to>
                </anchor>
              </controlPr>
            </control>
          </mc:Choice>
        </mc:AlternateContent>
        <mc:AlternateContent xmlns:mc="http://schemas.openxmlformats.org/markup-compatibility/2006">
          <mc:Choice Requires="x14">
            <control shapeId="14360" r:id="rId6" name="Option Button 24">
              <controlPr defaultSize="0" autoFill="0" autoLine="0" autoPict="0">
                <anchor moveWithCells="1">
                  <from>
                    <xdr:col>12</xdr:col>
                    <xdr:colOff>114300</xdr:colOff>
                    <xdr:row>2</xdr:row>
                    <xdr:rowOff>180975</xdr:rowOff>
                  </from>
                  <to>
                    <xdr:col>12</xdr:col>
                    <xdr:colOff>419100</xdr:colOff>
                    <xdr:row>3</xdr:row>
                    <xdr:rowOff>209550</xdr:rowOff>
                  </to>
                </anchor>
              </controlPr>
            </control>
          </mc:Choice>
        </mc:AlternateContent>
        <mc:AlternateContent xmlns:mc="http://schemas.openxmlformats.org/markup-compatibility/2006">
          <mc:Choice Requires="x14">
            <control shapeId="14361" r:id="rId7" name="Option Button 25">
              <controlPr defaultSize="0" autoFill="0" autoLine="0" autoPict="0">
                <anchor moveWithCells="1">
                  <from>
                    <xdr:col>13</xdr:col>
                    <xdr:colOff>238125</xdr:colOff>
                    <xdr:row>3</xdr:row>
                    <xdr:rowOff>9525</xdr:rowOff>
                  </from>
                  <to>
                    <xdr:col>13</xdr:col>
                    <xdr:colOff>542925</xdr:colOff>
                    <xdr:row>3</xdr:row>
                    <xdr:rowOff>228600</xdr:rowOff>
                  </to>
                </anchor>
              </controlPr>
            </control>
          </mc:Choice>
        </mc:AlternateContent>
        <mc:AlternateContent xmlns:mc="http://schemas.openxmlformats.org/markup-compatibility/2006">
          <mc:Choice Requires="x14">
            <control shapeId="14362" r:id="rId8" name="Option Button 26">
              <controlPr defaultSize="0" autoFill="0" autoLine="0" autoPict="0">
                <anchor moveWithCells="1">
                  <from>
                    <xdr:col>14</xdr:col>
                    <xdr:colOff>228600</xdr:colOff>
                    <xdr:row>3</xdr:row>
                    <xdr:rowOff>0</xdr:rowOff>
                  </from>
                  <to>
                    <xdr:col>14</xdr:col>
                    <xdr:colOff>533400</xdr:colOff>
                    <xdr:row>3</xdr:row>
                    <xdr:rowOff>219075</xdr:rowOff>
                  </to>
                </anchor>
              </controlPr>
            </control>
          </mc:Choice>
        </mc:AlternateContent>
        <mc:AlternateContent xmlns:mc="http://schemas.openxmlformats.org/markup-compatibility/2006">
          <mc:Choice Requires="x14">
            <control shapeId="14363" r:id="rId9" name="Check Box 27">
              <controlPr defaultSize="0" autoFill="0" autoLine="0" autoPict="0">
                <anchor moveWithCells="1">
                  <from>
                    <xdr:col>10</xdr:col>
                    <xdr:colOff>400050</xdr:colOff>
                    <xdr:row>5</xdr:row>
                    <xdr:rowOff>57150</xdr:rowOff>
                  </from>
                  <to>
                    <xdr:col>10</xdr:col>
                    <xdr:colOff>704850</xdr:colOff>
                    <xdr:row>5</xdr:row>
                    <xdr:rowOff>276225</xdr:rowOff>
                  </to>
                </anchor>
              </controlPr>
            </control>
          </mc:Choice>
        </mc:AlternateContent>
        <mc:AlternateContent xmlns:mc="http://schemas.openxmlformats.org/markup-compatibility/2006">
          <mc:Choice Requires="x14">
            <control shapeId="14364" r:id="rId10" name="Check Box 28">
              <controlPr defaultSize="0" autoFill="0" autoLine="0" autoPict="0">
                <anchor moveWithCells="1">
                  <from>
                    <xdr:col>11</xdr:col>
                    <xdr:colOff>866775</xdr:colOff>
                    <xdr:row>5</xdr:row>
                    <xdr:rowOff>57150</xdr:rowOff>
                  </from>
                  <to>
                    <xdr:col>11</xdr:col>
                    <xdr:colOff>1171575</xdr:colOff>
                    <xdr:row>5</xdr:row>
                    <xdr:rowOff>276225</xdr:rowOff>
                  </to>
                </anchor>
              </controlPr>
            </control>
          </mc:Choice>
        </mc:AlternateContent>
        <mc:AlternateContent xmlns:mc="http://schemas.openxmlformats.org/markup-compatibility/2006">
          <mc:Choice Requires="x14">
            <control shapeId="14365" r:id="rId11" name="Check Box 29">
              <controlPr defaultSize="0" autoFill="0" autoLine="0" autoPict="0">
                <anchor moveWithCells="1">
                  <from>
                    <xdr:col>13</xdr:col>
                    <xdr:colOff>742950</xdr:colOff>
                    <xdr:row>5</xdr:row>
                    <xdr:rowOff>57150</xdr:rowOff>
                  </from>
                  <to>
                    <xdr:col>14</xdr:col>
                    <xdr:colOff>104775</xdr:colOff>
                    <xdr:row>5</xdr:row>
                    <xdr:rowOff>276225</xdr:rowOff>
                  </to>
                </anchor>
              </controlPr>
            </control>
          </mc:Choice>
        </mc:AlternateContent>
        <mc:AlternateContent xmlns:mc="http://schemas.openxmlformats.org/markup-compatibility/2006">
          <mc:Choice Requires="x14">
            <control shapeId="14366" r:id="rId12" name="Check Box 30">
              <controlPr defaultSize="0" autoFill="0" autoLine="0" autoPict="0">
                <anchor moveWithCells="1">
                  <from>
                    <xdr:col>15</xdr:col>
                    <xdr:colOff>257175</xdr:colOff>
                    <xdr:row>5</xdr:row>
                    <xdr:rowOff>57150</xdr:rowOff>
                  </from>
                  <to>
                    <xdr:col>15</xdr:col>
                    <xdr:colOff>561975</xdr:colOff>
                    <xdr:row>5</xdr:row>
                    <xdr:rowOff>276225</xdr:rowOff>
                  </to>
                </anchor>
              </controlPr>
            </control>
          </mc:Choice>
        </mc:AlternateContent>
        <mc:AlternateContent xmlns:mc="http://schemas.openxmlformats.org/markup-compatibility/2006">
          <mc:Choice Requires="x14">
            <control shapeId="14367" r:id="rId13" name="Check Box 31">
              <controlPr defaultSize="0" autoFill="0" autoLine="0" autoPict="0">
                <anchor moveWithCells="1">
                  <from>
                    <xdr:col>16</xdr:col>
                    <xdr:colOff>409575</xdr:colOff>
                    <xdr:row>5</xdr:row>
                    <xdr:rowOff>57150</xdr:rowOff>
                  </from>
                  <to>
                    <xdr:col>16</xdr:col>
                    <xdr:colOff>714375</xdr:colOff>
                    <xdr:row>5</xdr:row>
                    <xdr:rowOff>276225</xdr:rowOff>
                  </to>
                </anchor>
              </controlPr>
            </control>
          </mc:Choice>
        </mc:AlternateContent>
        <mc:AlternateContent xmlns:mc="http://schemas.openxmlformats.org/markup-compatibility/2006">
          <mc:Choice Requires="x14">
            <control shapeId="14368" r:id="rId14" name="Check Box 32">
              <controlPr defaultSize="0" autoFill="0" autoLine="0" autoPict="0">
                <anchor moveWithCells="1">
                  <from>
                    <xdr:col>10</xdr:col>
                    <xdr:colOff>285750</xdr:colOff>
                    <xdr:row>8</xdr:row>
                    <xdr:rowOff>352425</xdr:rowOff>
                  </from>
                  <to>
                    <xdr:col>10</xdr:col>
                    <xdr:colOff>590550</xdr:colOff>
                    <xdr:row>9</xdr:row>
                    <xdr:rowOff>133350</xdr:rowOff>
                  </to>
                </anchor>
              </controlPr>
            </control>
          </mc:Choice>
        </mc:AlternateContent>
        <mc:AlternateContent xmlns:mc="http://schemas.openxmlformats.org/markup-compatibility/2006">
          <mc:Choice Requires="x14">
            <control shapeId="14369" r:id="rId15" name="Check Box 33">
              <controlPr defaultSize="0" autoFill="0" autoLine="0" autoPict="0">
                <anchor moveWithCells="1">
                  <from>
                    <xdr:col>11</xdr:col>
                    <xdr:colOff>447675</xdr:colOff>
                    <xdr:row>8</xdr:row>
                    <xdr:rowOff>352425</xdr:rowOff>
                  </from>
                  <to>
                    <xdr:col>11</xdr:col>
                    <xdr:colOff>752475</xdr:colOff>
                    <xdr:row>9</xdr:row>
                    <xdr:rowOff>133350</xdr:rowOff>
                  </to>
                </anchor>
              </controlPr>
            </control>
          </mc:Choice>
        </mc:AlternateContent>
        <mc:AlternateContent xmlns:mc="http://schemas.openxmlformats.org/markup-compatibility/2006">
          <mc:Choice Requires="x14">
            <control shapeId="14370" r:id="rId16" name="Check Box 34">
              <controlPr defaultSize="0" autoFill="0" autoLine="0" autoPict="0">
                <anchor moveWithCells="1">
                  <from>
                    <xdr:col>12</xdr:col>
                    <xdr:colOff>342900</xdr:colOff>
                    <xdr:row>8</xdr:row>
                    <xdr:rowOff>342900</xdr:rowOff>
                  </from>
                  <to>
                    <xdr:col>12</xdr:col>
                    <xdr:colOff>647700</xdr:colOff>
                    <xdr:row>9</xdr:row>
                    <xdr:rowOff>123825</xdr:rowOff>
                  </to>
                </anchor>
              </controlPr>
            </control>
          </mc:Choice>
        </mc:AlternateContent>
        <mc:AlternateContent xmlns:mc="http://schemas.openxmlformats.org/markup-compatibility/2006">
          <mc:Choice Requires="x14">
            <control shapeId="14371" r:id="rId17" name="Check Box 35">
              <controlPr defaultSize="0" autoFill="0" autoLine="0" autoPict="0">
                <anchor moveWithCells="1">
                  <from>
                    <xdr:col>13</xdr:col>
                    <xdr:colOff>276225</xdr:colOff>
                    <xdr:row>8</xdr:row>
                    <xdr:rowOff>342900</xdr:rowOff>
                  </from>
                  <to>
                    <xdr:col>13</xdr:col>
                    <xdr:colOff>581025</xdr:colOff>
                    <xdr:row>9</xdr:row>
                    <xdr:rowOff>123825</xdr:rowOff>
                  </to>
                </anchor>
              </controlPr>
            </control>
          </mc:Choice>
        </mc:AlternateContent>
        <mc:AlternateContent xmlns:mc="http://schemas.openxmlformats.org/markup-compatibility/2006">
          <mc:Choice Requires="x14">
            <control shapeId="14372" r:id="rId18" name="Check Box 36">
              <controlPr defaultSize="0" autoFill="0" autoLine="0" autoPict="0">
                <anchor moveWithCells="1">
                  <from>
                    <xdr:col>14</xdr:col>
                    <xdr:colOff>314325</xdr:colOff>
                    <xdr:row>8</xdr:row>
                    <xdr:rowOff>342900</xdr:rowOff>
                  </from>
                  <to>
                    <xdr:col>14</xdr:col>
                    <xdr:colOff>619125</xdr:colOff>
                    <xdr:row>9</xdr:row>
                    <xdr:rowOff>123825</xdr:rowOff>
                  </to>
                </anchor>
              </controlPr>
            </control>
          </mc:Choice>
        </mc:AlternateContent>
        <mc:AlternateContent xmlns:mc="http://schemas.openxmlformats.org/markup-compatibility/2006">
          <mc:Choice Requires="x14">
            <control shapeId="14373" r:id="rId19" name="Check Box 37">
              <controlPr defaultSize="0" autoFill="0" autoLine="0" autoPict="0">
                <anchor moveWithCells="1">
                  <from>
                    <xdr:col>15</xdr:col>
                    <xdr:colOff>304800</xdr:colOff>
                    <xdr:row>8</xdr:row>
                    <xdr:rowOff>342900</xdr:rowOff>
                  </from>
                  <to>
                    <xdr:col>15</xdr:col>
                    <xdr:colOff>609600</xdr:colOff>
                    <xdr:row>9</xdr:row>
                    <xdr:rowOff>123825</xdr:rowOff>
                  </to>
                </anchor>
              </controlPr>
            </control>
          </mc:Choice>
        </mc:AlternateContent>
        <mc:AlternateContent xmlns:mc="http://schemas.openxmlformats.org/markup-compatibility/2006">
          <mc:Choice Requires="x14">
            <control shapeId="14374" r:id="rId20" name="Check Box 38">
              <controlPr defaultSize="0" autoFill="0" autoLine="0" autoPict="0">
                <anchor moveWithCells="1">
                  <from>
                    <xdr:col>16</xdr:col>
                    <xdr:colOff>466725</xdr:colOff>
                    <xdr:row>8</xdr:row>
                    <xdr:rowOff>333375</xdr:rowOff>
                  </from>
                  <to>
                    <xdr:col>16</xdr:col>
                    <xdr:colOff>771525</xdr:colOff>
                    <xdr:row>9</xdr:row>
                    <xdr:rowOff>114300</xdr:rowOff>
                  </to>
                </anchor>
              </controlPr>
            </control>
          </mc:Choice>
        </mc:AlternateContent>
        <mc:AlternateContent xmlns:mc="http://schemas.openxmlformats.org/markup-compatibility/2006">
          <mc:Choice Requires="x14">
            <control shapeId="14375" r:id="rId21" name="Check Box 39">
              <controlPr defaultSize="0" autoFill="0" autoLine="0" autoPict="0">
                <anchor moveWithCells="1">
                  <from>
                    <xdr:col>17</xdr:col>
                    <xdr:colOff>371475</xdr:colOff>
                    <xdr:row>8</xdr:row>
                    <xdr:rowOff>323850</xdr:rowOff>
                  </from>
                  <to>
                    <xdr:col>17</xdr:col>
                    <xdr:colOff>676275</xdr:colOff>
                    <xdr:row>9</xdr:row>
                    <xdr:rowOff>104775</xdr:rowOff>
                  </to>
                </anchor>
              </controlPr>
            </control>
          </mc:Choice>
        </mc:AlternateContent>
        <mc:AlternateContent xmlns:mc="http://schemas.openxmlformats.org/markup-compatibility/2006">
          <mc:Choice Requires="x14">
            <control shapeId="14376" r:id="rId22" name="Check Box 40">
              <controlPr defaultSize="0" autoFill="0" autoLine="0" autoPict="0">
                <anchor moveWithCells="1">
                  <from>
                    <xdr:col>10</xdr:col>
                    <xdr:colOff>457200</xdr:colOff>
                    <xdr:row>10</xdr:row>
                    <xdr:rowOff>257175</xdr:rowOff>
                  </from>
                  <to>
                    <xdr:col>10</xdr:col>
                    <xdr:colOff>762000</xdr:colOff>
                    <xdr:row>11</xdr:row>
                    <xdr:rowOff>180975</xdr:rowOff>
                  </to>
                </anchor>
              </controlPr>
            </control>
          </mc:Choice>
        </mc:AlternateContent>
        <mc:AlternateContent xmlns:mc="http://schemas.openxmlformats.org/markup-compatibility/2006">
          <mc:Choice Requires="x14">
            <control shapeId="14377" r:id="rId23" name="Check Box 41">
              <controlPr defaultSize="0" autoFill="0" autoLine="0" autoPict="0">
                <anchor moveWithCells="1">
                  <from>
                    <xdr:col>12</xdr:col>
                    <xdr:colOff>447675</xdr:colOff>
                    <xdr:row>10</xdr:row>
                    <xdr:rowOff>285750</xdr:rowOff>
                  </from>
                  <to>
                    <xdr:col>12</xdr:col>
                    <xdr:colOff>752475</xdr:colOff>
                    <xdr:row>11</xdr:row>
                    <xdr:rowOff>209550</xdr:rowOff>
                  </to>
                </anchor>
              </controlPr>
            </control>
          </mc:Choice>
        </mc:AlternateContent>
        <mc:AlternateContent xmlns:mc="http://schemas.openxmlformats.org/markup-compatibility/2006">
          <mc:Choice Requires="x14">
            <control shapeId="14378" r:id="rId24" name="Check Box 42">
              <controlPr defaultSize="0" autoFill="0" autoLine="0" autoPict="0">
                <anchor moveWithCells="1">
                  <from>
                    <xdr:col>14</xdr:col>
                    <xdr:colOff>352425</xdr:colOff>
                    <xdr:row>11</xdr:row>
                    <xdr:rowOff>28575</xdr:rowOff>
                  </from>
                  <to>
                    <xdr:col>14</xdr:col>
                    <xdr:colOff>657225</xdr:colOff>
                    <xdr:row>11</xdr:row>
                    <xdr:rowOff>247650</xdr:rowOff>
                  </to>
                </anchor>
              </controlPr>
            </control>
          </mc:Choice>
        </mc:AlternateContent>
        <mc:AlternateContent xmlns:mc="http://schemas.openxmlformats.org/markup-compatibility/2006">
          <mc:Choice Requires="x14">
            <control shapeId="14379" r:id="rId25" name="Check Box 43">
              <controlPr defaultSize="0" autoFill="0" autoLine="0" autoPict="0">
                <anchor moveWithCells="1">
                  <from>
                    <xdr:col>16</xdr:col>
                    <xdr:colOff>285750</xdr:colOff>
                    <xdr:row>11</xdr:row>
                    <xdr:rowOff>28575</xdr:rowOff>
                  </from>
                  <to>
                    <xdr:col>16</xdr:col>
                    <xdr:colOff>590550</xdr:colOff>
                    <xdr:row>11</xdr:row>
                    <xdr:rowOff>247650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217"/>
  <sheetViews>
    <sheetView topLeftCell="A185" workbookViewId="0">
      <selection activeCell="D13" sqref="D13"/>
    </sheetView>
  </sheetViews>
  <sheetFormatPr baseColWidth="10" defaultColWidth="9" defaultRowHeight="14.25" x14ac:dyDescent="0.2"/>
  <cols>
    <col min="1" max="1" width="11.625" style="1" customWidth="1"/>
    <col min="2" max="2" width="54.375" customWidth="1"/>
    <col min="3" max="3" width="20.875" customWidth="1"/>
    <col min="4" max="4" width="18.375" customWidth="1"/>
    <col min="7" max="7" width="14.875" customWidth="1"/>
    <col min="10" max="10" width="35" customWidth="1"/>
    <col min="11" max="11" width="18.125" customWidth="1"/>
  </cols>
  <sheetData>
    <row r="1" spans="1:11" ht="15" x14ac:dyDescent="0.25">
      <c r="A1" s="3" t="s">
        <v>53</v>
      </c>
      <c r="B1" s="4"/>
      <c r="C1" s="4"/>
      <c r="G1" s="20" t="s">
        <v>75</v>
      </c>
      <c r="I1" s="20" t="s">
        <v>68</v>
      </c>
    </row>
    <row r="2" spans="1:11" ht="15" x14ac:dyDescent="0.25">
      <c r="A2" s="3" t="s">
        <v>54</v>
      </c>
      <c r="B2" s="4"/>
      <c r="C2" s="4"/>
      <c r="G2" s="20" t="s">
        <v>76</v>
      </c>
      <c r="I2" s="20" t="s">
        <v>67</v>
      </c>
      <c r="K2" s="21"/>
    </row>
    <row r="3" spans="1:11" ht="15" x14ac:dyDescent="0.25">
      <c r="A3" s="3" t="s">
        <v>55</v>
      </c>
      <c r="B3" s="4"/>
      <c r="C3" s="4"/>
      <c r="I3" s="20" t="s">
        <v>65</v>
      </c>
    </row>
    <row r="4" spans="1:11" x14ac:dyDescent="0.2">
      <c r="I4" s="20" t="s">
        <v>66</v>
      </c>
    </row>
    <row r="5" spans="1:11" ht="30" customHeight="1" x14ac:dyDescent="0.3">
      <c r="A5" s="2" t="s">
        <v>56</v>
      </c>
      <c r="B5" s="2" t="s">
        <v>57</v>
      </c>
      <c r="C5" s="2" t="s">
        <v>58</v>
      </c>
      <c r="I5" s="20" t="s">
        <v>61</v>
      </c>
    </row>
    <row r="6" spans="1:11" ht="15" customHeight="1" x14ac:dyDescent="0.2">
      <c r="A6" s="539" t="s">
        <v>136</v>
      </c>
      <c r="B6" s="64" t="s">
        <v>134</v>
      </c>
      <c r="C6" s="65">
        <f>'1) Introducción'!I7</f>
        <v>0</v>
      </c>
      <c r="I6" s="20" t="s">
        <v>62</v>
      </c>
    </row>
    <row r="7" spans="1:11" x14ac:dyDescent="0.2">
      <c r="A7" s="539"/>
      <c r="B7" s="64" t="s">
        <v>59</v>
      </c>
      <c r="C7" s="66">
        <f>'1) Introducción'!I8</f>
        <v>0</v>
      </c>
      <c r="I7" s="20" t="s">
        <v>63</v>
      </c>
    </row>
    <row r="8" spans="1:11" x14ac:dyDescent="0.2">
      <c r="A8" s="539"/>
      <c r="B8" s="64" t="s">
        <v>0</v>
      </c>
      <c r="C8" s="66">
        <f>'1) Introducción'!I9</f>
        <v>0</v>
      </c>
      <c r="I8" s="20" t="s">
        <v>64</v>
      </c>
    </row>
    <row r="9" spans="1:11" x14ac:dyDescent="0.2">
      <c r="A9" s="539"/>
      <c r="B9" s="64" t="s">
        <v>103</v>
      </c>
      <c r="C9" s="66">
        <f>'1) Introducción'!I10</f>
        <v>0</v>
      </c>
    </row>
    <row r="10" spans="1:11" x14ac:dyDescent="0.2">
      <c r="A10" s="539"/>
      <c r="B10" s="64" t="s">
        <v>140</v>
      </c>
      <c r="C10" s="66">
        <f>'1) Introducción'!I11</f>
        <v>0</v>
      </c>
    </row>
    <row r="11" spans="1:11" x14ac:dyDescent="0.2">
      <c r="A11" s="539"/>
      <c r="B11" s="64" t="s">
        <v>139</v>
      </c>
      <c r="C11" s="66">
        <f>'1) Introducción'!I13</f>
        <v>0</v>
      </c>
    </row>
    <row r="12" spans="1:11" x14ac:dyDescent="0.2">
      <c r="A12" s="539"/>
      <c r="B12" s="64" t="s">
        <v>135</v>
      </c>
      <c r="C12" s="67">
        <f>'1) Introducción'!I15</f>
        <v>0</v>
      </c>
    </row>
    <row r="13" spans="1:11" ht="15" customHeight="1" x14ac:dyDescent="0.2">
      <c r="A13" s="539"/>
      <c r="B13" s="64" t="s">
        <v>83</v>
      </c>
      <c r="C13" s="68" t="str">
        <f>IF('1) Introducción'!L17=1,"YES",IF('1) Introducción'!L17=2,"NO","Not specified"))</f>
        <v>Not specified</v>
      </c>
    </row>
    <row r="14" spans="1:11" x14ac:dyDescent="0.2">
      <c r="A14" s="5"/>
      <c r="B14" s="6"/>
      <c r="C14" s="6"/>
    </row>
    <row r="15" spans="1:11" x14ac:dyDescent="0.2">
      <c r="A15" s="538" t="s">
        <v>137</v>
      </c>
      <c r="B15" s="69" t="s">
        <v>84</v>
      </c>
      <c r="C15" s="70" t="e">
        <f>IF(#REF!=1,"YES",IF(#REF!=2,"NO","Not specified"))</f>
        <v>#REF!</v>
      </c>
    </row>
    <row r="16" spans="1:11" x14ac:dyDescent="0.2">
      <c r="A16" s="538"/>
      <c r="B16" s="69" t="s">
        <v>77</v>
      </c>
      <c r="C16" s="70" t="b">
        <v>0</v>
      </c>
    </row>
    <row r="17" spans="1:3" x14ac:dyDescent="0.2">
      <c r="A17" s="538"/>
      <c r="B17" s="69" t="s">
        <v>78</v>
      </c>
      <c r="C17" s="71" t="b">
        <v>0</v>
      </c>
    </row>
    <row r="18" spans="1:3" x14ac:dyDescent="0.2">
      <c r="A18" s="538"/>
      <c r="B18" s="69" t="s">
        <v>1</v>
      </c>
      <c r="C18" s="71" t="b">
        <v>0</v>
      </c>
    </row>
    <row r="19" spans="1:3" x14ac:dyDescent="0.2">
      <c r="A19" s="538"/>
      <c r="B19" s="69" t="s">
        <v>3</v>
      </c>
      <c r="C19" s="71" t="b">
        <v>0</v>
      </c>
    </row>
    <row r="20" spans="1:3" x14ac:dyDescent="0.2">
      <c r="A20" s="538"/>
      <c r="B20" s="69" t="s">
        <v>4</v>
      </c>
      <c r="C20" s="71" t="b">
        <v>0</v>
      </c>
    </row>
    <row r="21" spans="1:3" x14ac:dyDescent="0.2">
      <c r="A21" s="538"/>
      <c r="B21" s="69" t="s">
        <v>5</v>
      </c>
      <c r="C21" s="71" t="b">
        <v>0</v>
      </c>
    </row>
    <row r="22" spans="1:3" x14ac:dyDescent="0.2">
      <c r="A22" s="538"/>
      <c r="B22" s="69" t="s">
        <v>6</v>
      </c>
      <c r="C22" s="71" t="b">
        <v>0</v>
      </c>
    </row>
    <row r="23" spans="1:3" x14ac:dyDescent="0.2">
      <c r="A23" s="538"/>
      <c r="B23" s="69" t="s">
        <v>7</v>
      </c>
      <c r="C23" s="71" t="b">
        <v>0</v>
      </c>
    </row>
    <row r="24" spans="1:3" x14ac:dyDescent="0.2">
      <c r="A24" s="538"/>
      <c r="B24" s="69" t="s">
        <v>79</v>
      </c>
      <c r="C24" s="71" t="b">
        <v>0</v>
      </c>
    </row>
    <row r="25" spans="1:3" x14ac:dyDescent="0.2">
      <c r="A25" s="538"/>
      <c r="B25" s="69" t="s">
        <v>80</v>
      </c>
      <c r="C25" s="72" t="e">
        <f>#REF!</f>
        <v>#REF!</v>
      </c>
    </row>
    <row r="26" spans="1:3" x14ac:dyDescent="0.2">
      <c r="A26" s="538"/>
      <c r="B26" s="69" t="s">
        <v>81</v>
      </c>
      <c r="C26" s="72" t="e">
        <f>#REF!</f>
        <v>#REF!</v>
      </c>
    </row>
    <row r="27" spans="1:3" x14ac:dyDescent="0.2">
      <c r="A27" s="538"/>
      <c r="B27" s="69" t="s">
        <v>17</v>
      </c>
      <c r="C27" s="72" t="e">
        <f>#REF!</f>
        <v>#REF!</v>
      </c>
    </row>
    <row r="28" spans="1:3" x14ac:dyDescent="0.2">
      <c r="A28" s="538"/>
      <c r="B28" s="69" t="s">
        <v>60</v>
      </c>
      <c r="C28" s="73" t="e">
        <f>#REF!</f>
        <v>#REF!</v>
      </c>
    </row>
    <row r="29" spans="1:3" ht="15" x14ac:dyDescent="0.25">
      <c r="A29" s="5"/>
      <c r="B29" s="17" t="s">
        <v>47</v>
      </c>
      <c r="C29" s="6"/>
    </row>
    <row r="30" spans="1:3" ht="15" customHeight="1" x14ac:dyDescent="0.25">
      <c r="A30" s="540" t="s">
        <v>138</v>
      </c>
      <c r="B30" s="27" t="s">
        <v>166</v>
      </c>
      <c r="C30" s="7"/>
    </row>
    <row r="31" spans="1:3" ht="15" customHeight="1" x14ac:dyDescent="0.2">
      <c r="A31" s="540"/>
      <c r="B31" s="74" t="s">
        <v>88</v>
      </c>
      <c r="C31" s="75">
        <f>'4) Productos de inversión ASG'!C12</f>
        <v>0</v>
      </c>
    </row>
    <row r="32" spans="1:3" ht="14.25" customHeight="1" x14ac:dyDescent="0.2">
      <c r="A32" s="540"/>
      <c r="B32" s="74" t="s">
        <v>72</v>
      </c>
      <c r="C32" s="75">
        <f>'4) Productos de inversión ASG'!D12</f>
        <v>0</v>
      </c>
    </row>
    <row r="33" spans="1:3" x14ac:dyDescent="0.2">
      <c r="A33" s="540"/>
      <c r="B33" s="74" t="s">
        <v>73</v>
      </c>
      <c r="C33" s="75">
        <f>'4) Productos de inversión ASG'!E12</f>
        <v>0</v>
      </c>
    </row>
    <row r="34" spans="1:3" x14ac:dyDescent="0.2">
      <c r="A34" s="540"/>
      <c r="B34" s="74" t="s">
        <v>142</v>
      </c>
      <c r="C34" s="75">
        <f>'4) Productos de inversión ASG'!F12</f>
        <v>0</v>
      </c>
    </row>
    <row r="35" spans="1:3" x14ac:dyDescent="0.2">
      <c r="A35" s="540"/>
      <c r="B35" s="74" t="s">
        <v>8</v>
      </c>
      <c r="C35" s="75">
        <f>'4) Productos de inversión ASG'!G12</f>
        <v>0</v>
      </c>
    </row>
    <row r="36" spans="1:3" x14ac:dyDescent="0.2">
      <c r="A36" s="540"/>
      <c r="B36" s="74" t="s">
        <v>44</v>
      </c>
      <c r="C36" s="75">
        <f>'4) Productos de inversión ASG'!H12</f>
        <v>0</v>
      </c>
    </row>
    <row r="37" spans="1:3" x14ac:dyDescent="0.2">
      <c r="A37" s="540"/>
      <c r="B37" s="74" t="s">
        <v>45</v>
      </c>
      <c r="C37" s="75">
        <f>'4) Productos de inversión ASG'!I12</f>
        <v>0</v>
      </c>
    </row>
    <row r="38" spans="1:3" x14ac:dyDescent="0.2">
      <c r="A38" s="540"/>
      <c r="B38" s="74" t="s">
        <v>42</v>
      </c>
      <c r="C38" s="75">
        <f>'4) Productos de inversión ASG'!J12</f>
        <v>0</v>
      </c>
    </row>
    <row r="39" spans="1:3" ht="15" x14ac:dyDescent="0.25">
      <c r="A39" s="540"/>
      <c r="B39" s="17" t="s">
        <v>48</v>
      </c>
      <c r="C39" s="9"/>
    </row>
    <row r="40" spans="1:3" ht="31.5" customHeight="1" x14ac:dyDescent="0.2">
      <c r="A40" s="540"/>
      <c r="B40" s="25" t="s">
        <v>171</v>
      </c>
      <c r="C40" s="23" t="e">
        <f>'4) Productos de inversión ASG'!#REF!</f>
        <v>#REF!</v>
      </c>
    </row>
    <row r="41" spans="1:3" ht="15" x14ac:dyDescent="0.25">
      <c r="A41" s="16"/>
      <c r="B41" s="24" t="s">
        <v>49</v>
      </c>
      <c r="C41" s="9"/>
    </row>
    <row r="42" spans="1:3" ht="18.75" customHeight="1" x14ac:dyDescent="0.25">
      <c r="A42" s="16"/>
      <c r="B42" s="26" t="s">
        <v>172</v>
      </c>
      <c r="C42" s="23" t="e">
        <f>'4) Productos de inversión ASG'!#REF!</f>
        <v>#REF!</v>
      </c>
    </row>
    <row r="43" spans="1:3" ht="15" x14ac:dyDescent="0.25">
      <c r="A43" s="16"/>
      <c r="B43" s="24" t="s">
        <v>50</v>
      </c>
      <c r="C43" s="9"/>
    </row>
    <row r="44" spans="1:3" ht="15" x14ac:dyDescent="0.25">
      <c r="A44" s="12"/>
      <c r="B44" s="27" t="s">
        <v>167</v>
      </c>
      <c r="C44" s="23"/>
    </row>
    <row r="45" spans="1:3" x14ac:dyDescent="0.2">
      <c r="A45" s="12"/>
      <c r="B45" s="76" t="s">
        <v>86</v>
      </c>
      <c r="C45" s="75" t="e">
        <f>'4) Productos de inversión ASG'!#REF!</f>
        <v>#REF!</v>
      </c>
    </row>
    <row r="46" spans="1:3" x14ac:dyDescent="0.2">
      <c r="A46" s="12"/>
      <c r="B46" s="76" t="s">
        <v>2</v>
      </c>
      <c r="C46" s="75" t="e">
        <f>'4) Productos de inversión ASG'!#REF!</f>
        <v>#REF!</v>
      </c>
    </row>
    <row r="47" spans="1:3" x14ac:dyDescent="0.2">
      <c r="A47" s="12"/>
      <c r="B47" s="76" t="s">
        <v>3</v>
      </c>
      <c r="C47" s="75" t="e">
        <f>'4) Productos de inversión ASG'!#REF!</f>
        <v>#REF!</v>
      </c>
    </row>
    <row r="48" spans="1:3" x14ac:dyDescent="0.2">
      <c r="A48" s="12"/>
      <c r="B48" s="76" t="s">
        <v>143</v>
      </c>
      <c r="C48" s="75" t="e">
        <f>'4) Productos de inversión ASG'!#REF!</f>
        <v>#REF!</v>
      </c>
    </row>
    <row r="49" spans="1:3" x14ac:dyDescent="0.2">
      <c r="A49" s="12"/>
      <c r="B49" s="76" t="s">
        <v>5</v>
      </c>
      <c r="C49" s="75" t="e">
        <f>'4) Productos de inversión ASG'!#REF!</f>
        <v>#REF!</v>
      </c>
    </row>
    <row r="50" spans="1:3" x14ac:dyDescent="0.2">
      <c r="A50" s="12"/>
      <c r="B50" s="76" t="s">
        <v>6</v>
      </c>
      <c r="C50" s="75" t="e">
        <f>'4) Productos de inversión ASG'!#REF!</f>
        <v>#REF!</v>
      </c>
    </row>
    <row r="51" spans="1:3" x14ac:dyDescent="0.2">
      <c r="A51" s="12"/>
      <c r="B51" s="76" t="s">
        <v>7</v>
      </c>
      <c r="C51" s="75" t="e">
        <f>'4) Productos de inversión ASG'!#REF!</f>
        <v>#REF!</v>
      </c>
    </row>
    <row r="52" spans="1:3" x14ac:dyDescent="0.2">
      <c r="A52" s="12"/>
      <c r="B52" s="76" t="e">
        <f>'4) Productos de inversión ASG'!#REF!</f>
        <v>#REF!</v>
      </c>
      <c r="C52" s="75" t="e">
        <f>'4) Productos de inversión ASG'!#REF!</f>
        <v>#REF!</v>
      </c>
    </row>
    <row r="53" spans="1:3" ht="15" x14ac:dyDescent="0.25">
      <c r="A53" s="15"/>
      <c r="B53" s="17" t="s">
        <v>51</v>
      </c>
      <c r="C53" s="6"/>
    </row>
    <row r="54" spans="1:3" ht="15" x14ac:dyDescent="0.25">
      <c r="A54" s="12"/>
      <c r="B54" s="27" t="s">
        <v>169</v>
      </c>
      <c r="C54" s="23"/>
    </row>
    <row r="55" spans="1:3" x14ac:dyDescent="0.2">
      <c r="A55" s="12"/>
      <c r="B55" s="76" t="s">
        <v>18</v>
      </c>
      <c r="C55" s="75">
        <f>'4) Productos de inversión ASG'!C47</f>
        <v>0</v>
      </c>
    </row>
    <row r="56" spans="1:3" x14ac:dyDescent="0.2">
      <c r="A56" s="12"/>
      <c r="B56" s="76" t="s">
        <v>46</v>
      </c>
      <c r="C56" s="75">
        <f>'4) Productos de inversión ASG'!D47</f>
        <v>0</v>
      </c>
    </row>
    <row r="57" spans="1:3" x14ac:dyDescent="0.2">
      <c r="A57" s="12"/>
      <c r="B57" s="76" t="s">
        <v>89</v>
      </c>
      <c r="C57" s="75">
        <f>'4) Productos de inversión ASG'!E47</f>
        <v>0</v>
      </c>
    </row>
    <row r="58" spans="1:3" x14ac:dyDescent="0.2">
      <c r="A58" s="12"/>
      <c r="B58" s="77" t="str">
        <f>'4) Productos de inversión ASG'!F46</f>
        <v>Otros (Especificar en esta celda)</v>
      </c>
      <c r="C58" s="75">
        <f>'4) Productos de inversión ASG'!F47</f>
        <v>0</v>
      </c>
    </row>
    <row r="59" spans="1:3" ht="15" x14ac:dyDescent="0.25">
      <c r="A59" s="12"/>
      <c r="B59" s="27" t="s">
        <v>170</v>
      </c>
      <c r="C59" s="23"/>
    </row>
    <row r="60" spans="1:3" x14ac:dyDescent="0.2">
      <c r="A60" s="12"/>
      <c r="B60" s="76" t="s">
        <v>146</v>
      </c>
      <c r="C60" s="75">
        <f>'4) Productos de inversión ASG'!B52</f>
        <v>0</v>
      </c>
    </row>
    <row r="61" spans="1:3" x14ac:dyDescent="0.2">
      <c r="A61" s="12"/>
      <c r="B61" s="76" t="s">
        <v>144</v>
      </c>
      <c r="C61" s="75">
        <f>'4) Productos de inversión ASG'!C52</f>
        <v>0</v>
      </c>
    </row>
    <row r="62" spans="1:3" x14ac:dyDescent="0.2">
      <c r="A62" s="12"/>
      <c r="B62" s="76" t="s">
        <v>145</v>
      </c>
      <c r="C62" s="75">
        <f>'4) Productos de inversión ASG'!E52</f>
        <v>0</v>
      </c>
    </row>
    <row r="63" spans="1:3" x14ac:dyDescent="0.2">
      <c r="A63" s="12"/>
      <c r="B63" s="76" t="str">
        <f>'4) Productos de inversión ASG'!F51</f>
        <v>Otra (Especifique en esta celda)</v>
      </c>
      <c r="C63" s="75">
        <f>'4) Productos de inversión ASG'!F52</f>
        <v>0</v>
      </c>
    </row>
    <row r="64" spans="1:3" ht="15" x14ac:dyDescent="0.25">
      <c r="A64" s="12"/>
      <c r="B64" s="24" t="s">
        <v>102</v>
      </c>
      <c r="C64" s="6"/>
    </row>
    <row r="65" spans="1:3" ht="21" customHeight="1" x14ac:dyDescent="0.25">
      <c r="A65" s="12"/>
      <c r="B65" s="32" t="s">
        <v>147</v>
      </c>
      <c r="C65" s="23">
        <f>'4) Productos de inversión ASG'!B58</f>
        <v>0</v>
      </c>
    </row>
    <row r="66" spans="1:3" ht="15" x14ac:dyDescent="0.25">
      <c r="A66" s="12"/>
      <c r="B66" s="24" t="s">
        <v>106</v>
      </c>
      <c r="C66" s="9"/>
    </row>
    <row r="67" spans="1:3" ht="15" x14ac:dyDescent="0.25">
      <c r="A67" s="12"/>
      <c r="B67" s="32" t="s">
        <v>168</v>
      </c>
      <c r="C67" s="8"/>
    </row>
    <row r="68" spans="1:3" x14ac:dyDescent="0.2">
      <c r="A68" s="12"/>
      <c r="B68" s="76" t="s">
        <v>100</v>
      </c>
      <c r="C68" s="75">
        <f>'4) Productos de inversión ASG'!B66</f>
        <v>0</v>
      </c>
    </row>
    <row r="69" spans="1:3" x14ac:dyDescent="0.2">
      <c r="A69" s="12"/>
      <c r="B69" s="76" t="s">
        <v>101</v>
      </c>
      <c r="C69" s="75">
        <f>'4) Productos de inversión ASG'!B67</f>
        <v>0</v>
      </c>
    </row>
    <row r="70" spans="1:3" x14ac:dyDescent="0.2">
      <c r="A70" s="12"/>
      <c r="B70" s="76" t="s">
        <v>99</v>
      </c>
      <c r="C70" s="75">
        <f>'4) Productos de inversión ASG'!B68</f>
        <v>0</v>
      </c>
    </row>
    <row r="71" spans="1:3" x14ac:dyDescent="0.2">
      <c r="A71" s="12"/>
      <c r="B71" s="76" t="s">
        <v>98</v>
      </c>
      <c r="C71" s="75">
        <f>'4) Productos de inversión ASG'!B69</f>
        <v>0</v>
      </c>
    </row>
    <row r="72" spans="1:3" x14ac:dyDescent="0.2">
      <c r="A72" s="12"/>
      <c r="B72" s="76" t="s">
        <v>95</v>
      </c>
      <c r="C72" s="75">
        <f>'4) Productos de inversión ASG'!B70</f>
        <v>0</v>
      </c>
    </row>
    <row r="73" spans="1:3" x14ac:dyDescent="0.2">
      <c r="A73" s="12"/>
      <c r="B73" s="76" t="s">
        <v>96</v>
      </c>
      <c r="C73" s="75">
        <f>'4) Productos de inversión ASG'!B71</f>
        <v>0</v>
      </c>
    </row>
    <row r="74" spans="1:3" x14ac:dyDescent="0.2">
      <c r="A74" s="12"/>
      <c r="B74" s="76" t="s">
        <v>97</v>
      </c>
      <c r="C74" s="75">
        <f>'4) Productos de inversión ASG'!B72</f>
        <v>0</v>
      </c>
    </row>
    <row r="75" spans="1:3" x14ac:dyDescent="0.2">
      <c r="A75" s="12"/>
      <c r="B75" s="34">
        <f>'4) Productos de inversión ASG'!C74</f>
        <v>0</v>
      </c>
      <c r="C75" s="75">
        <f>'4) Productos de inversión ASG'!B73</f>
        <v>0</v>
      </c>
    </row>
    <row r="76" spans="1:3" ht="15" x14ac:dyDescent="0.25">
      <c r="A76" s="12"/>
      <c r="B76" s="24" t="s">
        <v>107</v>
      </c>
      <c r="C76" s="9"/>
    </row>
    <row r="77" spans="1:3" ht="15" x14ac:dyDescent="0.25">
      <c r="A77" s="12"/>
      <c r="B77" s="27" t="s">
        <v>8</v>
      </c>
      <c r="C77" s="23"/>
    </row>
    <row r="78" spans="1:3" x14ac:dyDescent="0.2">
      <c r="A78" s="12"/>
      <c r="B78" s="76" t="s">
        <v>19</v>
      </c>
      <c r="C78" s="75" t="e">
        <f>'4) Productos de inversión ASG'!#REF!</f>
        <v>#REF!</v>
      </c>
    </row>
    <row r="79" spans="1:3" x14ac:dyDescent="0.2">
      <c r="A79" s="12"/>
      <c r="B79" s="76" t="s">
        <v>20</v>
      </c>
      <c r="C79" s="75" t="e">
        <f>'4) Productos de inversión ASG'!#REF!</f>
        <v>#REF!</v>
      </c>
    </row>
    <row r="80" spans="1:3" x14ac:dyDescent="0.2">
      <c r="A80" s="12"/>
      <c r="B80" s="76" t="s">
        <v>21</v>
      </c>
      <c r="C80" s="75" t="e">
        <f>'4) Productos de inversión ASG'!#REF!</f>
        <v>#REF!</v>
      </c>
    </row>
    <row r="81" spans="1:4" x14ac:dyDescent="0.2">
      <c r="A81" s="12"/>
      <c r="B81" s="76" t="e">
        <f>'4) Productos de inversión ASG'!#REF!</f>
        <v>#REF!</v>
      </c>
      <c r="C81" s="75" t="e">
        <f>'4) Productos de inversión ASG'!#REF!</f>
        <v>#REF!</v>
      </c>
    </row>
    <row r="82" spans="1:4" ht="15" x14ac:dyDescent="0.25">
      <c r="A82" s="12"/>
      <c r="B82" s="24" t="s">
        <v>108</v>
      </c>
      <c r="C82" s="13"/>
    </row>
    <row r="83" spans="1:4" x14ac:dyDescent="0.2">
      <c r="A83" s="12"/>
      <c r="B83" s="26" t="s">
        <v>71</v>
      </c>
      <c r="C83" s="22" t="e">
        <f>IF('4) Productos de inversión ASG'!#REF!=1,"YES",IF('4) Productos de inversión ASG'!#REF!=2,"NO","Not specified"))</f>
        <v>#REF!</v>
      </c>
    </row>
    <row r="84" spans="1:4" ht="15" x14ac:dyDescent="0.25">
      <c r="A84" s="12"/>
      <c r="B84" s="24" t="s">
        <v>109</v>
      </c>
      <c r="C84" s="13"/>
    </row>
    <row r="85" spans="1:4" ht="15" x14ac:dyDescent="0.25">
      <c r="A85" s="12"/>
      <c r="B85" s="27" t="s">
        <v>148</v>
      </c>
      <c r="C85" s="33"/>
    </row>
    <row r="86" spans="1:4" ht="15" x14ac:dyDescent="0.25">
      <c r="A86" s="12"/>
      <c r="B86" s="36" t="s">
        <v>132</v>
      </c>
      <c r="C86" s="80" t="s">
        <v>149</v>
      </c>
      <c r="D86" s="80" t="s">
        <v>133</v>
      </c>
    </row>
    <row r="87" spans="1:4" x14ac:dyDescent="0.2">
      <c r="A87" s="12"/>
      <c r="B87" s="34">
        <v>1</v>
      </c>
      <c r="C87" s="81" t="str">
        <f>IF('4) Productos de inversión ASG'!I100=1,'4) Productos de inversión ASG'!H100,IF('4) Productos de inversión ASG'!I101=1,'4) Productos de inversión ASG'!H101,IF('4) Productos de inversión ASG'!I102=1,'4) Productos de inversión ASG'!H102,IF('4) Productos de inversión ASG'!I103=1,'4) Productos de inversión ASG'!H103,IF('4) Productos de inversión ASG'!I104=1,'4) Productos de inversión ASG'!H104,IF('4) Productos de inversión ASG'!I105=1,'4) Productos de inversión ASG'!H105, IF('4) Productos de inversión ASG'!I106=1,'4) Productos de inversión ASG'!H106,IF('4) Productos de inversión ASG'!I107=1,'4) Productos de inversión ASG'!H107,IF('4) Productos de inversión ASG'!I108=1,'4) Productos de inversión ASG'!G109,"non-specified")))))))))</f>
        <v>non-specified</v>
      </c>
      <c r="D87" s="78" t="str">
        <f>IF('4) Productos de inversión ASG'!I108=1,'4) Productos de inversión ASG'!G109,"-")</f>
        <v>-</v>
      </c>
    </row>
    <row r="88" spans="1:4" x14ac:dyDescent="0.2">
      <c r="A88" s="12"/>
      <c r="B88" s="34">
        <v>2</v>
      </c>
      <c r="C88" s="81" t="str">
        <f>IF('4) Productos de inversión ASG'!I100=2,'4) Productos de inversión ASG'!H100,IF('4) Productos de inversión ASG'!I101=2,'4) Productos de inversión ASG'!H101,IF('4) Productos de inversión ASG'!I102=2,'4) Productos de inversión ASG'!H102,IF('4) Productos de inversión ASG'!I103=2,'4) Productos de inversión ASG'!H103,IF('4) Productos de inversión ASG'!I104=2,'4) Productos de inversión ASG'!H104,IF('4) Productos de inversión ASG'!I105=2,'4) Productos de inversión ASG'!H105, IF('4) Productos de inversión ASG'!I106=2,'4) Productos de inversión ASG'!H106,IF('4) Productos de inversión ASG'!I107=2,'4) Productos de inversión ASG'!H107,IF('4) Productos de inversión ASG'!I108=2,'4) Productos de inversión ASG'!G109,"non-specified")))))))))</f>
        <v>non-specified</v>
      </c>
      <c r="D88" s="78" t="str">
        <f>IF('4) Productos de inversión ASG'!I108=2,'4) Productos de inversión ASG'!G109,"-")</f>
        <v>-</v>
      </c>
    </row>
    <row r="89" spans="1:4" x14ac:dyDescent="0.2">
      <c r="A89" s="12"/>
      <c r="B89" s="34">
        <v>3</v>
      </c>
      <c r="C89" s="81" t="str">
        <f>IF('4) Productos de inversión ASG'!I100=3,'4) Productos de inversión ASG'!H100,IF('4) Productos de inversión ASG'!I101=3,'4) Productos de inversión ASG'!H101,IF('4) Productos de inversión ASG'!I102=3,'4) Productos de inversión ASG'!H102,IF('4) Productos de inversión ASG'!I103=3,'4) Productos de inversión ASG'!H103,IF('4) Productos de inversión ASG'!I104=3,'4) Productos de inversión ASG'!H104,IF('4) Productos de inversión ASG'!I105=3,'4) Productos de inversión ASG'!H105, IF('4) Productos de inversión ASG'!I106=3,'4) Productos de inversión ASG'!H106,IF('4) Productos de inversión ASG'!I107=3,'4) Productos de inversión ASG'!H107,IF('4) Productos de inversión ASG'!I108=3,'4) Productos de inversión ASG'!G109,"non-specified")))))))))</f>
        <v>non-specified</v>
      </c>
      <c r="D89" s="78" t="str">
        <f>IF('4) Productos de inversión ASG'!I108=3,'4) Productos de inversión ASG'!G109,"-")</f>
        <v>-</v>
      </c>
    </row>
    <row r="90" spans="1:4" x14ac:dyDescent="0.2">
      <c r="A90" s="12"/>
      <c r="B90" s="34">
        <v>4</v>
      </c>
      <c r="C90" s="81" t="str">
        <f>IF('4) Productos de inversión ASG'!I100=4,'4) Productos de inversión ASG'!H100,IF('4) Productos de inversión ASG'!I101=4,'4) Productos de inversión ASG'!H101,IF('4) Productos de inversión ASG'!I102=4,'4) Productos de inversión ASG'!H102,IF('4) Productos de inversión ASG'!I103=4,'4) Productos de inversión ASG'!H103,IF('4) Productos de inversión ASG'!I104=4,'4) Productos de inversión ASG'!H104,IF('4) Productos de inversión ASG'!I105=4,'4) Productos de inversión ASG'!H105, IF('4) Productos de inversión ASG'!I106=4,'4) Productos de inversión ASG'!H106,IF('4) Productos de inversión ASG'!I107=4,'4) Productos de inversión ASG'!H107,IF('4) Productos de inversión ASG'!I108=4,'4) Productos de inversión ASG'!G109,"non-specified")))))))))</f>
        <v>non-specified</v>
      </c>
      <c r="D90" s="78" t="str">
        <f>IF('4) Productos de inversión ASG'!I108=4,'4) Productos de inversión ASG'!G109,"-")</f>
        <v>-</v>
      </c>
    </row>
    <row r="91" spans="1:4" x14ac:dyDescent="0.2">
      <c r="A91" s="12"/>
      <c r="B91" s="34">
        <v>5</v>
      </c>
      <c r="C91" s="81" t="str">
        <f>IF('4) Productos de inversión ASG'!I100=5,'4) Productos de inversión ASG'!H100,IF('4) Productos de inversión ASG'!I101=5,'4) Productos de inversión ASG'!H101,IF('4) Productos de inversión ASG'!I102=5,'4) Productos de inversión ASG'!H102,IF('4) Productos de inversión ASG'!I103=5,'4) Productos de inversión ASG'!H103,IF('4) Productos de inversión ASG'!I104=5,'4) Productos de inversión ASG'!H104,IF('4) Productos de inversión ASG'!I105=5,'4) Productos de inversión ASG'!H105, IF('4) Productos de inversión ASG'!I106=5,'4) Productos de inversión ASG'!H106,IF('4) Productos de inversión ASG'!I107=5,'4) Productos de inversión ASG'!H107,IF('4) Productos de inversión ASG'!I108=5,'4) Productos de inversión ASG'!G109,"non-specified")))))))))</f>
        <v>non-specified</v>
      </c>
      <c r="D91" s="78" t="str">
        <f>IF('4) Productos de inversión ASG'!I108=5,'4) Productos de inversión ASG'!G109,"-")</f>
        <v>-</v>
      </c>
    </row>
    <row r="92" spans="1:4" x14ac:dyDescent="0.2">
      <c r="A92" s="12"/>
      <c r="B92" s="34">
        <v>6</v>
      </c>
      <c r="C92" s="81" t="str">
        <f>IF('4) Productos de inversión ASG'!I100=6,'4) Productos de inversión ASG'!H100,IF('4) Productos de inversión ASG'!I101=6,'4) Productos de inversión ASG'!H101,IF('4) Productos de inversión ASG'!I102=6,'4) Productos de inversión ASG'!H102,IF('4) Productos de inversión ASG'!I103=6,'4) Productos de inversión ASG'!H103,IF('4) Productos de inversión ASG'!I104=6,'4) Productos de inversión ASG'!H104,IF('4) Productos de inversión ASG'!I105=6,'4) Productos de inversión ASG'!H105, IF('4) Productos de inversión ASG'!I106=6,'4) Productos de inversión ASG'!H106,IF('4) Productos de inversión ASG'!I107=6,'4) Productos de inversión ASG'!H107,IF('4) Productos de inversión ASG'!I108=6,'4) Productos de inversión ASG'!G109,"non-specified")))))))))</f>
        <v>non-specified</v>
      </c>
      <c r="D92" s="78" t="str">
        <f>IF('4) Productos de inversión ASG'!I108=6,'4) Productos de inversión ASG'!G109,"-")</f>
        <v>-</v>
      </c>
    </row>
    <row r="93" spans="1:4" x14ac:dyDescent="0.2">
      <c r="A93" s="12"/>
      <c r="B93" s="34">
        <v>7</v>
      </c>
      <c r="C93" s="81" t="str">
        <f>IF('4) Productos de inversión ASG'!I100=7,'4) Productos de inversión ASG'!H100,IF('4) Productos de inversión ASG'!I101=7,'4) Productos de inversión ASG'!H101,IF('4) Productos de inversión ASG'!I102=7,'4) Productos de inversión ASG'!H102,IF('4) Productos de inversión ASG'!I103=7,'4) Productos de inversión ASG'!H103,IF('4) Productos de inversión ASG'!I104=7,'4) Productos de inversión ASG'!H104,IF('4) Productos de inversión ASG'!I105=7,'4) Productos de inversión ASG'!H105, IF('4) Productos de inversión ASG'!I106=7,'4) Productos de inversión ASG'!H106,IF('4) Productos de inversión ASG'!I107=7,'4) Productos de inversión ASG'!H107,IF('4) Productos de inversión ASG'!I108=7,'4) Productos de inversión ASG'!G109,"non-specified")))))))))</f>
        <v>non-specified</v>
      </c>
      <c r="D93" s="78" t="str">
        <f>IF('4) Productos de inversión ASG'!I108=7,'4) Productos de inversión ASG'!G109,"-")</f>
        <v>-</v>
      </c>
    </row>
    <row r="94" spans="1:4" x14ac:dyDescent="0.2">
      <c r="A94" s="12"/>
      <c r="B94" s="34">
        <v>8</v>
      </c>
      <c r="C94" s="81" t="str">
        <f>IF('4) Productos de inversión ASG'!I100=8,'4) Productos de inversión ASG'!H100,IF('4) Productos de inversión ASG'!I101=8,'4) Productos de inversión ASG'!H101,IF('4) Productos de inversión ASG'!I102=8,'4) Productos de inversión ASG'!H102,IF('4) Productos de inversión ASG'!I103=8,'4) Productos de inversión ASG'!H103,IF('4) Productos de inversión ASG'!I104=8,'4) Productos de inversión ASG'!H104,IF('4) Productos de inversión ASG'!I105=8,'4) Productos de inversión ASG'!H105, IF('4) Productos de inversión ASG'!I106=8,'4) Productos de inversión ASG'!H106,IF('4) Productos de inversión ASG'!I107=8,'4) Productos de inversión ASG'!H107,IF('4) Productos de inversión ASG'!I108=8,'4) Productos de inversión ASG'!G109,"non-specified")))))))))</f>
        <v>non-specified</v>
      </c>
      <c r="D94" s="78" t="str">
        <f>IF('4) Productos de inversión ASG'!I108=8,'4) Productos de inversión ASG'!G109,"-")</f>
        <v>-</v>
      </c>
    </row>
    <row r="95" spans="1:4" x14ac:dyDescent="0.2">
      <c r="A95" s="12"/>
      <c r="B95" s="35">
        <v>9</v>
      </c>
      <c r="C95" s="81" t="str">
        <f>IF('4) Productos de inversión ASG'!I100=9,'4) Productos de inversión ASG'!H100,IF('4) Productos de inversión ASG'!I101=9,'4) Productos de inversión ASG'!H101,IF('4) Productos de inversión ASG'!I102=9,'4) Productos de inversión ASG'!H102,IF('4) Productos de inversión ASG'!I103=9,'4) Productos de inversión ASG'!H103,IF('4) Productos de inversión ASG'!I104=9,'4) Productos de inversión ASG'!H104,IF('4) Productos de inversión ASG'!I105=9,'4) Productos de inversión ASG'!H105, IF('4) Productos de inversión ASG'!I106=9,'4) Productos de inversión ASG'!H106,IF('4) Productos de inversión ASG'!I107=9,'4) Productos de inversión ASG'!H107,IF('4) Productos de inversión ASG'!I108=9,'4) Productos de inversión ASG'!G109,"non-specified")))))))))</f>
        <v>non-specified</v>
      </c>
      <c r="D95" s="78" t="str">
        <f>IF('4) Productos de inversión ASG'!I108=9,'4) Productos de inversión ASG'!G109,"-")</f>
        <v>-</v>
      </c>
    </row>
    <row r="96" spans="1:4" ht="15" x14ac:dyDescent="0.25">
      <c r="A96" s="12"/>
      <c r="B96" s="24" t="s">
        <v>110</v>
      </c>
      <c r="C96" s="13"/>
    </row>
    <row r="97" spans="1:4" ht="15" x14ac:dyDescent="0.25">
      <c r="A97" s="12"/>
      <c r="B97" s="27" t="s">
        <v>150</v>
      </c>
      <c r="C97" s="8"/>
    </row>
    <row r="98" spans="1:4" ht="15" x14ac:dyDescent="0.25">
      <c r="A98" s="12"/>
      <c r="B98" s="37" t="s">
        <v>132</v>
      </c>
      <c r="C98" s="80" t="s">
        <v>149</v>
      </c>
      <c r="D98" s="80" t="s">
        <v>133</v>
      </c>
    </row>
    <row r="99" spans="1:4" x14ac:dyDescent="0.2">
      <c r="A99" s="12"/>
      <c r="B99" s="34">
        <v>1</v>
      </c>
      <c r="C99" s="81" t="str">
        <f>IF('4) Productos de inversión ASG'!I112=1,'4) Productos de inversión ASG'!H112,IF('4) Productos de inversión ASG'!I113=1,'4) Productos de inversión ASG'!H113,IF('4) Productos de inversión ASG'!I114=1,'4) Productos de inversión ASG'!H114,IF('4) Productos de inversión ASG'!I115=1,'4) Productos de inversión ASG'!H115,IF('4) Productos de inversión ASG'!I116=1,'4) Productos de inversión ASG'!H116,IF('4) Productos de inversión ASG'!I117=1,'4) Productos de inversión ASG'!G118,"non-specified"))))))</f>
        <v>non-specified</v>
      </c>
      <c r="D99" s="78" t="str">
        <f>IF('4) Productos de inversión ASG'!I117=1,'4) Productos de inversión ASG'!G118,"-")</f>
        <v>-</v>
      </c>
    </row>
    <row r="100" spans="1:4" x14ac:dyDescent="0.2">
      <c r="A100" s="12"/>
      <c r="B100" s="34">
        <v>2</v>
      </c>
      <c r="C100" s="82" t="str">
        <f>IF('4) Productos de inversión ASG'!I112=2,'4) Productos de inversión ASG'!H112,IF('4) Productos de inversión ASG'!I113=2,'4) Productos de inversión ASG'!H113,IF('4) Productos de inversión ASG'!I114=2,'4) Productos de inversión ASG'!H114,IF('4) Productos de inversión ASG'!I115=2,'4) Productos de inversión ASG'!H115,IF('4) Productos de inversión ASG'!I116=2,'4) Productos de inversión ASG'!H116,IF('4) Productos de inversión ASG'!I117=2,'4) Productos de inversión ASG'!G118,"non-specified"))))))</f>
        <v>non-specified</v>
      </c>
      <c r="D100" s="78" t="str">
        <f>IF('4) Productos de inversión ASG'!I117=2,'4) Productos de inversión ASG'!G118,"-")</f>
        <v>-</v>
      </c>
    </row>
    <row r="101" spans="1:4" x14ac:dyDescent="0.2">
      <c r="A101" s="12"/>
      <c r="B101" s="34">
        <v>3</v>
      </c>
      <c r="C101" s="81" t="str">
        <f>IF('4) Productos de inversión ASG'!I112=3,'4) Productos de inversión ASG'!H112,IF('4) Productos de inversión ASG'!I113=3,'4) Productos de inversión ASG'!H113,IF('4) Productos de inversión ASG'!I114=3,'4) Productos de inversión ASG'!H114,IF('4) Productos de inversión ASG'!I115=3,'4) Productos de inversión ASG'!H115,IF('4) Productos de inversión ASG'!I116=3,'4) Productos de inversión ASG'!H116,IF('4) Productos de inversión ASG'!I117=3,'4) Productos de inversión ASG'!G118,"non-specified"))))))</f>
        <v>non-specified</v>
      </c>
      <c r="D101" s="78" t="str">
        <f>IF('4) Productos de inversión ASG'!I117=3,'4) Productos de inversión ASG'!G118,"-")</f>
        <v>-</v>
      </c>
    </row>
    <row r="102" spans="1:4" x14ac:dyDescent="0.2">
      <c r="A102" s="12"/>
      <c r="B102" s="34">
        <v>4</v>
      </c>
      <c r="C102" s="81" t="str">
        <f>IF('4) Productos de inversión ASG'!I112=4,'4) Productos de inversión ASG'!H112,IF('4) Productos de inversión ASG'!I113=4,'4) Productos de inversión ASG'!H113,IF('4) Productos de inversión ASG'!I114=4,'4) Productos de inversión ASG'!H114,IF('4) Productos de inversión ASG'!I115=4,'4) Productos de inversión ASG'!H115,IF('4) Productos de inversión ASG'!I116=4,'4) Productos de inversión ASG'!H116,IF('4) Productos de inversión ASG'!I117=4,'4) Productos de inversión ASG'!G118,"non-specified"))))))</f>
        <v>non-specified</v>
      </c>
      <c r="D102" s="78" t="str">
        <f>IF('4) Productos de inversión ASG'!I117=4,'4) Productos de inversión ASG'!G118,"-")</f>
        <v>-</v>
      </c>
    </row>
    <row r="103" spans="1:4" x14ac:dyDescent="0.2">
      <c r="A103" s="12"/>
      <c r="B103" s="34">
        <v>5</v>
      </c>
      <c r="C103" s="81" t="str">
        <f>IF('4) Productos de inversión ASG'!I112=5,'4) Productos de inversión ASG'!H112,IF('4) Productos de inversión ASG'!I113=5,'4) Productos de inversión ASG'!H113,IF('4) Productos de inversión ASG'!I114=5,'4) Productos de inversión ASG'!H114,IF('4) Productos de inversión ASG'!I115=5,'4) Productos de inversión ASG'!H115,IF('4) Productos de inversión ASG'!I116=5,'4) Productos de inversión ASG'!H116,IF('4) Productos de inversión ASG'!I117=5,'4) Productos de inversión ASG'!G118,"non-specified"))))))</f>
        <v>non-specified</v>
      </c>
      <c r="D103" s="78" t="str">
        <f>IF('4) Productos de inversión ASG'!I117=5,'4) Productos de inversión ASG'!G118,"-")</f>
        <v>-</v>
      </c>
    </row>
    <row r="104" spans="1:4" x14ac:dyDescent="0.2">
      <c r="A104" s="12"/>
      <c r="B104" s="34">
        <v>6</v>
      </c>
      <c r="C104" s="81" t="str">
        <f>IF('4) Productos de inversión ASG'!I112=6,'4) Productos de inversión ASG'!H112,IF('4) Productos de inversión ASG'!I113=6,'4) Productos de inversión ASG'!H113,IF('4) Productos de inversión ASG'!I114=6,'4) Productos de inversión ASG'!H114,IF('4) Productos de inversión ASG'!I115=6,'4) Productos de inversión ASG'!H115,IF('4) Productos de inversión ASG'!I116=6,'4) Productos de inversión ASG'!H116,IF('4) Productos de inversión ASG'!I117=6,'4) Productos de inversión ASG'!G118,"non-specified"))))))</f>
        <v>non-specified</v>
      </c>
      <c r="D104" s="78" t="str">
        <f>IF('4) Productos de inversión ASG'!I117=6,'4) Productos de inversión ASG'!G118,"-")</f>
        <v>-</v>
      </c>
    </row>
    <row r="105" spans="1:4" ht="15" x14ac:dyDescent="0.25">
      <c r="A105" s="12"/>
      <c r="B105" s="24" t="s">
        <v>111</v>
      </c>
      <c r="C105" s="13"/>
    </row>
    <row r="106" spans="1:4" ht="15" x14ac:dyDescent="0.25">
      <c r="A106" s="12"/>
      <c r="B106" s="27" t="s">
        <v>44</v>
      </c>
      <c r="C106" s="8"/>
    </row>
    <row r="107" spans="1:4" x14ac:dyDescent="0.2">
      <c r="A107" s="12"/>
      <c r="B107" s="74" t="s">
        <v>152</v>
      </c>
      <c r="C107" s="78" t="e">
        <f>IF('4) Productos de inversión ASG'!#REF!=1,"YES",IF('4) Productos de inversión ASG'!#REF!=2,"NO","Not specified"))</f>
        <v>#REF!</v>
      </c>
    </row>
    <row r="108" spans="1:4" x14ac:dyDescent="0.2">
      <c r="A108" s="12"/>
      <c r="B108" s="74" t="s">
        <v>153</v>
      </c>
      <c r="C108" s="78" t="e">
        <f>'4) Productos de inversión ASG'!#REF!</f>
        <v>#REF!</v>
      </c>
    </row>
    <row r="109" spans="1:4" x14ac:dyDescent="0.2">
      <c r="A109" s="12"/>
      <c r="B109" s="74" t="s">
        <v>154</v>
      </c>
      <c r="C109" s="78" t="e">
        <f>'4) Productos de inversión ASG'!#REF!</f>
        <v>#REF!</v>
      </c>
    </row>
    <row r="110" spans="1:4" ht="15" x14ac:dyDescent="0.25">
      <c r="A110" s="12"/>
      <c r="B110" s="32" t="s">
        <v>151</v>
      </c>
      <c r="C110" s="8"/>
    </row>
    <row r="111" spans="1:4" ht="15" x14ac:dyDescent="0.25">
      <c r="A111" s="12"/>
      <c r="B111" s="36" t="s">
        <v>132</v>
      </c>
      <c r="C111" s="80" t="s">
        <v>155</v>
      </c>
    </row>
    <row r="112" spans="1:4" x14ac:dyDescent="0.2">
      <c r="A112" s="12"/>
      <c r="B112" s="34">
        <v>1</v>
      </c>
      <c r="C112" s="81" t="e">
        <f>IF('4) Productos de inversión ASG'!#REF!=1,'4) Productos de inversión ASG'!#REF!,IF('4) Productos de inversión ASG'!#REF!=1,'4) Productos de inversión ASG'!#REF!,IF('4) Productos de inversión ASG'!#REF!=1,'4) Productos de inversión ASG'!#REF!,IF('4) Productos de inversión ASG'!#REF!=1,'4) Productos de inversión ASG'!#REF!,IF('4) Productos de inversión ASG'!#REF!=1,'4) Productos de inversión ASG'!#REF!,IF('4) Productos de inversión ASG'!#REF!=1,'4) Productos de inversión ASG'!#REF!, IF('4) Productos de inversión ASG'!#REF!=1,'4) Productos de inversión ASG'!#REF!,IF('4) Productos de inversión ASG'!#REF!=1,'4) Productos de inversión ASG'!#REF!,IF('4) Productos de inversión ASG'!#REF!=1,'4) Productos de inversión ASG'!#REF!,IF('4) Productos de inversión ASG'!#REF!=1,'4) Productos de inversión ASG'!#REF!,"non-specified"))))))))))</f>
        <v>#REF!</v>
      </c>
    </row>
    <row r="113" spans="1:3" x14ac:dyDescent="0.2">
      <c r="A113" s="12"/>
      <c r="B113" s="34">
        <v>2</v>
      </c>
      <c r="C113" s="81" t="e">
        <f>IF('4) Productos de inversión ASG'!#REF!=2,'4) Productos de inversión ASG'!#REF!,IF('4) Productos de inversión ASG'!#REF!=2,'4) Productos de inversión ASG'!#REF!,IF('4) Productos de inversión ASG'!#REF!=2,'4) Productos de inversión ASG'!#REF!,IF('4) Productos de inversión ASG'!#REF!=2,'4) Productos de inversión ASG'!#REF!,IF('4) Productos de inversión ASG'!#REF!=2,'4) Productos de inversión ASG'!#REF!,IF('4) Productos de inversión ASG'!#REF!=2,'4) Productos de inversión ASG'!#REF!, IF('4) Productos de inversión ASG'!#REF!=2,'4) Productos de inversión ASG'!#REF!,IF('4) Productos de inversión ASG'!#REF!=2,'4) Productos de inversión ASG'!#REF!,IF('4) Productos de inversión ASG'!#REF!=2,'4) Productos de inversión ASG'!#REF!,IF('4) Productos de inversión ASG'!#REF!=2,'4) Productos de inversión ASG'!#REF!,"non-specified"))))))))))</f>
        <v>#REF!</v>
      </c>
    </row>
    <row r="114" spans="1:3" x14ac:dyDescent="0.2">
      <c r="A114" s="12"/>
      <c r="B114" s="34">
        <v>3</v>
      </c>
      <c r="C114" s="81" t="e">
        <f>IF('4) Productos de inversión ASG'!#REF!=3,'4) Productos de inversión ASG'!#REF!,IF('4) Productos de inversión ASG'!#REF!=3,'4) Productos de inversión ASG'!#REF!,IF('4) Productos de inversión ASG'!#REF!=3,'4) Productos de inversión ASG'!#REF!,IF('4) Productos de inversión ASG'!#REF!=3,'4) Productos de inversión ASG'!#REF!,IF('4) Productos de inversión ASG'!#REF!=3,'4) Productos de inversión ASG'!#REF!,IF('4) Productos de inversión ASG'!#REF!=3,'4) Productos de inversión ASG'!#REF!, IF('4) Productos de inversión ASG'!#REF!=3,'4) Productos de inversión ASG'!#REF!,IF('4) Productos de inversión ASG'!#REF!=3,'4) Productos de inversión ASG'!#REF!,IF('4) Productos de inversión ASG'!#REF!=3,'4) Productos de inversión ASG'!#REF!,IF('4) Productos de inversión ASG'!#REF!=3,'4) Productos de inversión ASG'!#REF!,"non-specified"))))))))))</f>
        <v>#REF!</v>
      </c>
    </row>
    <row r="115" spans="1:3" x14ac:dyDescent="0.2">
      <c r="A115" s="12"/>
      <c r="B115" s="34">
        <v>4</v>
      </c>
      <c r="C115" s="81" t="e">
        <f>IF('4) Productos de inversión ASG'!#REF!=4,'4) Productos de inversión ASG'!#REF!,IF('4) Productos de inversión ASG'!#REF!=4,'4) Productos de inversión ASG'!#REF!,IF('4) Productos de inversión ASG'!#REF!=4,'4) Productos de inversión ASG'!#REF!,IF('4) Productos de inversión ASG'!#REF!=4,'4) Productos de inversión ASG'!#REF!,IF('4) Productos de inversión ASG'!#REF!=4,'4) Productos de inversión ASG'!#REF!,IF('4) Productos de inversión ASG'!#REF!=4,'4) Productos de inversión ASG'!#REF!, IF('4) Productos de inversión ASG'!#REF!=4,'4) Productos de inversión ASG'!#REF!,IF('4) Productos de inversión ASG'!#REF!=4,'4) Productos de inversión ASG'!#REF!,IF('4) Productos de inversión ASG'!#REF!=4,'4) Productos de inversión ASG'!#REF!,IF('4) Productos de inversión ASG'!#REF!=4,'4) Productos de inversión ASG'!#REF!,"non-specified"))))))))))</f>
        <v>#REF!</v>
      </c>
    </row>
    <row r="116" spans="1:3" x14ac:dyDescent="0.2">
      <c r="A116" s="12"/>
      <c r="B116" s="34">
        <v>5</v>
      </c>
      <c r="C116" s="81" t="e">
        <f>IF('4) Productos de inversión ASG'!#REF!=5,'4) Productos de inversión ASG'!#REF!,IF('4) Productos de inversión ASG'!#REF!=5,'4) Productos de inversión ASG'!#REF!,IF('4) Productos de inversión ASG'!#REF!=5,'4) Productos de inversión ASG'!#REF!,IF('4) Productos de inversión ASG'!#REF!=5,'4) Productos de inversión ASG'!#REF!,IF('4) Productos de inversión ASG'!#REF!=5,'4) Productos de inversión ASG'!#REF!,IF('4) Productos de inversión ASG'!#REF!=5,'4) Productos de inversión ASG'!#REF!, IF('4) Productos de inversión ASG'!#REF!=5,'4) Productos de inversión ASG'!#REF!,IF('4) Productos de inversión ASG'!#REF!=5,'4) Productos de inversión ASG'!#REF!,IF('4) Productos de inversión ASG'!#REF!=5,'4) Productos de inversión ASG'!#REF!,IF('4) Productos de inversión ASG'!#REF!=5,'4) Productos de inversión ASG'!#REF!,"non-specified"))))))))))</f>
        <v>#REF!</v>
      </c>
    </row>
    <row r="117" spans="1:3" x14ac:dyDescent="0.2">
      <c r="A117" s="12"/>
      <c r="B117" s="34">
        <v>6</v>
      </c>
      <c r="C117" s="81" t="e">
        <f>IF('4) Productos de inversión ASG'!#REF!=6,'4) Productos de inversión ASG'!#REF!,IF('4) Productos de inversión ASG'!#REF!=6,'4) Productos de inversión ASG'!#REF!,IF('4) Productos de inversión ASG'!#REF!=6,'4) Productos de inversión ASG'!#REF!,IF('4) Productos de inversión ASG'!#REF!=6,'4) Productos de inversión ASG'!#REF!,IF('4) Productos de inversión ASG'!#REF!=6,'4) Productos de inversión ASG'!#REF!,IF('4) Productos de inversión ASG'!#REF!=6,'4) Productos de inversión ASG'!#REF!, IF('4) Productos de inversión ASG'!#REF!=6,'4) Productos de inversión ASG'!#REF!,IF('4) Productos de inversión ASG'!#REF!=6,'4) Productos de inversión ASG'!#REF!,IF('4) Productos de inversión ASG'!#REF!=6,'4) Productos de inversión ASG'!#REF!,IF('4) Productos de inversión ASG'!#REF!=6,'4) Productos de inversión ASG'!#REF!,"non-specified"))))))))))</f>
        <v>#REF!</v>
      </c>
    </row>
    <row r="118" spans="1:3" x14ac:dyDescent="0.2">
      <c r="A118" s="12"/>
      <c r="B118" s="34">
        <v>7</v>
      </c>
      <c r="C118" s="81" t="e">
        <f>IF('4) Productos de inversión ASG'!#REF!=7,'4) Productos de inversión ASG'!#REF!,IF('4) Productos de inversión ASG'!#REF!=7,'4) Productos de inversión ASG'!#REF!,IF('4) Productos de inversión ASG'!#REF!=7,'4) Productos de inversión ASG'!#REF!,IF('4) Productos de inversión ASG'!#REF!=7,'4) Productos de inversión ASG'!#REF!,IF('4) Productos de inversión ASG'!#REF!=7,'4) Productos de inversión ASG'!#REF!,IF('4) Productos de inversión ASG'!#REF!=7,'4) Productos de inversión ASG'!#REF!, IF('4) Productos de inversión ASG'!#REF!=7,'4) Productos de inversión ASG'!#REF!,IF('4) Productos de inversión ASG'!#REF!=7,'4) Productos de inversión ASG'!#REF!,IF('4) Productos de inversión ASG'!#REF!=7,'4) Productos de inversión ASG'!#REF!,IF('4) Productos de inversión ASG'!#REF!=7,'4) Productos de inversión ASG'!#REF!,"non-specified"))))))))))</f>
        <v>#REF!</v>
      </c>
    </row>
    <row r="119" spans="1:3" x14ac:dyDescent="0.2">
      <c r="A119" s="12"/>
      <c r="B119" s="34">
        <v>8</v>
      </c>
      <c r="C119" s="81" t="e">
        <f>IF('4) Productos de inversión ASG'!#REF!=8,'4) Productos de inversión ASG'!#REF!,IF('4) Productos de inversión ASG'!#REF!=8,'4) Productos de inversión ASG'!#REF!,IF('4) Productos de inversión ASG'!#REF!=8,'4) Productos de inversión ASG'!#REF!,IF('4) Productos de inversión ASG'!#REF!=8,'4) Productos de inversión ASG'!#REF!,IF('4) Productos de inversión ASG'!#REF!=8,'4) Productos de inversión ASG'!#REF!,IF('4) Productos de inversión ASG'!#REF!=8,'4) Productos de inversión ASG'!#REF!, IF('4) Productos de inversión ASG'!#REF!=8,'4) Productos de inversión ASG'!#REF!,IF('4) Productos de inversión ASG'!#REF!=8,'4) Productos de inversión ASG'!#REF!,IF('4) Productos de inversión ASG'!#REF!=8,'4) Productos de inversión ASG'!#REF!,IF('4) Productos de inversión ASG'!#REF!=8,'4) Productos de inversión ASG'!#REF!,"non-specified"))))))))))</f>
        <v>#REF!</v>
      </c>
    </row>
    <row r="120" spans="1:3" x14ac:dyDescent="0.2">
      <c r="A120" s="12"/>
      <c r="B120" s="34">
        <v>9</v>
      </c>
      <c r="C120" s="81" t="e">
        <f>IF('4) Productos de inversión ASG'!#REF!=9,'4) Productos de inversión ASG'!#REF!,IF('4) Productos de inversión ASG'!#REF!=9,'4) Productos de inversión ASG'!#REF!,IF('4) Productos de inversión ASG'!#REF!=9,'4) Productos de inversión ASG'!#REF!,IF('4) Productos de inversión ASG'!#REF!=9,'4) Productos de inversión ASG'!#REF!,IF('4) Productos de inversión ASG'!#REF!=9,'4) Productos de inversión ASG'!#REF!,IF('4) Productos de inversión ASG'!#REF!=9,'4) Productos de inversión ASG'!#REF!, IF('4) Productos de inversión ASG'!#REF!=9,'4) Productos de inversión ASG'!#REF!,IF('4) Productos de inversión ASG'!#REF!=9,'4) Productos de inversión ASG'!#REF!,IF('4) Productos de inversión ASG'!#REF!=9,'4) Productos de inversión ASG'!#REF!,IF('4) Productos de inversión ASG'!#REF!=9,'4) Productos de inversión ASG'!#REF!,"non-specified"))))))))))</f>
        <v>#REF!</v>
      </c>
    </row>
    <row r="121" spans="1:3" x14ac:dyDescent="0.2">
      <c r="A121" s="12"/>
      <c r="B121" s="35">
        <v>10</v>
      </c>
      <c r="C121" s="81" t="e">
        <f>IF('4) Productos de inversión ASG'!#REF!=10,'4) Productos de inversión ASG'!#REF!,IF('4) Productos de inversión ASG'!#REF!=10,'4) Productos de inversión ASG'!#REF!,IF('4) Productos de inversión ASG'!#REF!=10,'4) Productos de inversión ASG'!#REF!,IF('4) Productos de inversión ASG'!#REF!=10,'4) Productos de inversión ASG'!#REF!,IF('4) Productos de inversión ASG'!#REF!=10,'4) Productos de inversión ASG'!#REF!,IF('4) Productos de inversión ASG'!#REF!=10,'4) Productos de inversión ASG'!#REF!, IF('4) Productos de inversión ASG'!#REF!=10,'4) Productos de inversión ASG'!#REF!,IF('4) Productos de inversión ASG'!#REF!=10,'4) Productos de inversión ASG'!#REF!,IF('4) Productos de inversión ASG'!#REF!=10,'4) Productos de inversión ASG'!#REF!,IF('4) Productos de inversión ASG'!#REF!=10,'4) Productos de inversión ASG'!#REF!,"non-specified"))))))))))</f>
        <v>#REF!</v>
      </c>
    </row>
    <row r="122" spans="1:3" ht="15" x14ac:dyDescent="0.25">
      <c r="A122" s="12"/>
      <c r="B122" s="17" t="s">
        <v>112</v>
      </c>
      <c r="C122" s="6"/>
    </row>
    <row r="123" spans="1:3" ht="15" x14ac:dyDescent="0.25">
      <c r="A123" s="12"/>
      <c r="B123" s="27" t="s">
        <v>45</v>
      </c>
      <c r="C123" s="12"/>
    </row>
    <row r="124" spans="1:3" x14ac:dyDescent="0.2">
      <c r="A124" s="12"/>
      <c r="B124" s="74" t="s">
        <v>152</v>
      </c>
      <c r="C124" s="40" t="e">
        <f>IF('4) Productos de inversión ASG'!#REF!=1,"YES",IF('4) Productos de inversión ASG'!#REF!=2,"NO","Not specified"))</f>
        <v>#REF!</v>
      </c>
    </row>
    <row r="125" spans="1:3" x14ac:dyDescent="0.2">
      <c r="A125" s="12"/>
      <c r="B125" s="74" t="s">
        <v>153</v>
      </c>
      <c r="C125" s="40" t="e">
        <f>'4) Productos de inversión ASG'!#REF!</f>
        <v>#REF!</v>
      </c>
    </row>
    <row r="126" spans="1:3" x14ac:dyDescent="0.2">
      <c r="A126" s="12"/>
      <c r="B126" s="74" t="s">
        <v>156</v>
      </c>
      <c r="C126" s="40" t="e">
        <f>IF('4) Productos de inversión ASG'!#REF!=1,"None",IF('4) Productos de inversión ASG'!#REF!=2,"Environment",IF('4) Productos de inversión ASG'!#REF!=3,"Social",IF('4) Productos de inversión ASG'!#REF!=4,"Governance",IF('4) Productos de inversión ASG'!#REF!=5,"E&amp;S",IF('4) Productos de inversión ASG'!#REF!=6,"E&amp;G",IF('4) Productos de inversión ASG'!#REF!=7,"S&amp;G",IF('4) Productos de inversión ASG'!#REF!=8,"E&amp;S&amp;G","Not specified"))))))))</f>
        <v>#REF!</v>
      </c>
    </row>
    <row r="127" spans="1:3" x14ac:dyDescent="0.2">
      <c r="A127" s="12"/>
      <c r="B127" s="74" t="s">
        <v>154</v>
      </c>
      <c r="C127" s="39" t="e">
        <f>'4) Productos de inversión ASG'!#REF!</f>
        <v>#REF!</v>
      </c>
    </row>
    <row r="128" spans="1:3" ht="15" x14ac:dyDescent="0.25">
      <c r="A128" s="12"/>
      <c r="B128" s="17" t="s">
        <v>113</v>
      </c>
      <c r="C128" s="6"/>
    </row>
    <row r="129" spans="1:4" ht="15" x14ac:dyDescent="0.25">
      <c r="A129" s="12"/>
      <c r="B129" s="27" t="s">
        <v>42</v>
      </c>
      <c r="C129" s="12"/>
    </row>
    <row r="130" spans="1:4" x14ac:dyDescent="0.2">
      <c r="A130" s="12"/>
      <c r="B130" s="74" t="s">
        <v>152</v>
      </c>
      <c r="C130" s="40" t="e">
        <f>IF('4) Productos de inversión ASG'!#REF!=1,"YES",IF('4) Productos de inversión ASG'!#REF!=2,"NO","Not specified"))</f>
        <v>#REF!</v>
      </c>
    </row>
    <row r="131" spans="1:4" x14ac:dyDescent="0.2">
      <c r="A131" s="12"/>
      <c r="B131" s="74" t="s">
        <v>153</v>
      </c>
      <c r="C131" s="40" t="e">
        <f>'4) Productos de inversión ASG'!#REF!</f>
        <v>#REF!</v>
      </c>
    </row>
    <row r="132" spans="1:4" ht="15" x14ac:dyDescent="0.25">
      <c r="A132" s="12"/>
      <c r="B132" s="27" t="s">
        <v>157</v>
      </c>
      <c r="C132" s="12"/>
    </row>
    <row r="133" spans="1:4" x14ac:dyDescent="0.2">
      <c r="A133" s="12"/>
      <c r="B133" s="76" t="s">
        <v>74</v>
      </c>
      <c r="C133" s="39" t="e">
        <f>IF('4) Productos de inversión ASG'!#REF!=1,"YES",IF('4) Productos de inversión ASG'!#REF!=2,"NO","Not specified"))</f>
        <v>#REF!</v>
      </c>
    </row>
    <row r="134" spans="1:4" x14ac:dyDescent="0.2">
      <c r="A134" s="12"/>
      <c r="B134" s="76" t="s">
        <v>164</v>
      </c>
      <c r="C134" s="39" t="e">
        <f>'4) Productos de inversión ASG'!#REF!</f>
        <v>#REF!</v>
      </c>
    </row>
    <row r="135" spans="1:4" s="59" customFormat="1" x14ac:dyDescent="0.2">
      <c r="A135" s="58"/>
      <c r="B135" s="79" t="s">
        <v>165</v>
      </c>
      <c r="C135" s="39" t="e">
        <f>IF('4) Productos de inversión ASG'!#REF!=1,"None",IF('4) Productos de inversión ASG'!#REF!=2,"Environment",IF('4) Productos de inversión ASG'!#REF!=3,"Social",IF('4) Productos de inversión ASG'!#REF!=4,"Governance",IF('4) Productos de inversión ASG'!#REF!=5,"E&amp;S",IF('4) Productos de inversión ASG'!#REF!=6,"E&amp;G",IF('4) Productos de inversión ASG'!#REF!=7,"S&amp;G",IF('4) Productos de inversión ASG'!#REF!=8,"E&amp;S&amp;G","Not specified"))))))))</f>
        <v>#REF!</v>
      </c>
      <c r="D135"/>
    </row>
    <row r="136" spans="1:4" s="59" customFormat="1" x14ac:dyDescent="0.2">
      <c r="A136" s="60"/>
      <c r="B136" s="61"/>
      <c r="C136" s="61"/>
    </row>
    <row r="137" spans="1:4" ht="15" customHeight="1" x14ac:dyDescent="0.25">
      <c r="A137" s="541" t="s">
        <v>141</v>
      </c>
      <c r="B137" s="38" t="s">
        <v>173</v>
      </c>
      <c r="C137" s="14"/>
    </row>
    <row r="138" spans="1:4" x14ac:dyDescent="0.2">
      <c r="A138" s="541"/>
      <c r="B138" s="62" t="s">
        <v>11</v>
      </c>
      <c r="C138" s="63">
        <f>'5) Asignación de activos'!C9</f>
        <v>0</v>
      </c>
    </row>
    <row r="139" spans="1:4" x14ac:dyDescent="0.2">
      <c r="A139" s="541"/>
      <c r="B139" s="62" t="s">
        <v>82</v>
      </c>
      <c r="C139" s="63">
        <f>'5) Asignación de activos'!D9</f>
        <v>0</v>
      </c>
    </row>
    <row r="140" spans="1:4" x14ac:dyDescent="0.2">
      <c r="A140" s="541"/>
      <c r="B140" s="62" t="s">
        <v>85</v>
      </c>
      <c r="C140" s="63">
        <f>'5) Asignación de activos'!E9</f>
        <v>0</v>
      </c>
    </row>
    <row r="141" spans="1:4" x14ac:dyDescent="0.2">
      <c r="A141" s="541"/>
      <c r="B141" s="62" t="s">
        <v>92</v>
      </c>
      <c r="C141" s="63">
        <f>'5) Asignación de activos'!F9</f>
        <v>0</v>
      </c>
    </row>
    <row r="142" spans="1:4" x14ac:dyDescent="0.2">
      <c r="A142" s="541"/>
      <c r="B142" s="62" t="s">
        <v>93</v>
      </c>
      <c r="C142" s="63">
        <f>'5) Asignación de activos'!G9</f>
        <v>0</v>
      </c>
    </row>
    <row r="143" spans="1:4" x14ac:dyDescent="0.2">
      <c r="A143" s="541"/>
      <c r="B143" s="62" t="s">
        <v>91</v>
      </c>
      <c r="C143" s="63">
        <f>'5) Asignación de activos'!H9</f>
        <v>0</v>
      </c>
    </row>
    <row r="144" spans="1:4" x14ac:dyDescent="0.2">
      <c r="A144" s="541"/>
      <c r="B144" s="62" t="s">
        <v>13</v>
      </c>
      <c r="C144" s="63">
        <f>'5) Asignación de activos'!I9</f>
        <v>0</v>
      </c>
    </row>
    <row r="145" spans="1:3" x14ac:dyDescent="0.2">
      <c r="A145" s="541"/>
      <c r="B145" s="62" t="s">
        <v>12</v>
      </c>
      <c r="C145" s="63">
        <f>'5) Asignación de activos'!J9</f>
        <v>0</v>
      </c>
    </row>
    <row r="146" spans="1:3" x14ac:dyDescent="0.2">
      <c r="A146" s="541"/>
      <c r="B146" s="62" t="s">
        <v>90</v>
      </c>
      <c r="C146" s="63">
        <f>'5) Asignación de activos'!K9</f>
        <v>0</v>
      </c>
    </row>
    <row r="147" spans="1:3" x14ac:dyDescent="0.2">
      <c r="A147" s="541"/>
      <c r="B147" s="62" t="s">
        <v>43</v>
      </c>
      <c r="C147" s="63" t="e">
        <f>'5) Asignación de activos'!#REF!</f>
        <v>#REF!</v>
      </c>
    </row>
    <row r="148" spans="1:3" ht="15" x14ac:dyDescent="0.25">
      <c r="A148" s="541"/>
      <c r="B148" s="38" t="s">
        <v>174</v>
      </c>
      <c r="C148" s="11"/>
    </row>
    <row r="149" spans="1:3" x14ac:dyDescent="0.2">
      <c r="A149" s="541"/>
      <c r="B149" s="62" t="s">
        <v>9</v>
      </c>
      <c r="C149" s="63">
        <f>'5) Asignación de activos'!C13</f>
        <v>0</v>
      </c>
    </row>
    <row r="150" spans="1:3" x14ac:dyDescent="0.2">
      <c r="A150" s="541"/>
      <c r="B150" s="62" t="s">
        <v>10</v>
      </c>
      <c r="C150" s="63">
        <f>'5) Asignación de activos'!E13</f>
        <v>0</v>
      </c>
    </row>
    <row r="151" spans="1:3" ht="15" x14ac:dyDescent="0.25">
      <c r="A151" s="541"/>
      <c r="B151" s="38" t="s">
        <v>175</v>
      </c>
      <c r="C151" s="11"/>
    </row>
    <row r="152" spans="1:3" x14ac:dyDescent="0.2">
      <c r="A152" s="541"/>
      <c r="B152" s="62" t="s">
        <v>14</v>
      </c>
      <c r="C152" s="63">
        <f>'5) Asignación de activos'!C17</f>
        <v>0</v>
      </c>
    </row>
    <row r="153" spans="1:3" x14ac:dyDescent="0.2">
      <c r="A153" s="541"/>
      <c r="B153" s="62" t="s">
        <v>15</v>
      </c>
      <c r="C153" s="63">
        <f>'5) Asignación de activos'!D17</f>
        <v>0</v>
      </c>
    </row>
    <row r="154" spans="1:3" x14ac:dyDescent="0.2">
      <c r="A154" s="10"/>
      <c r="B154" s="62" t="s">
        <v>16</v>
      </c>
      <c r="C154" s="63">
        <f>'5) Asignación de activos'!E17</f>
        <v>0</v>
      </c>
    </row>
    <row r="155" spans="1:3" x14ac:dyDescent="0.2">
      <c r="A155" s="10"/>
      <c r="B155" s="62" t="s">
        <v>130</v>
      </c>
      <c r="C155" s="63" t="e">
        <f>'5) Asignación de activos'!#REF!</f>
        <v>#REF!</v>
      </c>
    </row>
    <row r="156" spans="1:3" x14ac:dyDescent="0.2">
      <c r="A156" s="5"/>
      <c r="B156" s="6"/>
      <c r="C156" s="6"/>
    </row>
    <row r="157" spans="1:3" ht="15" x14ac:dyDescent="0.25">
      <c r="A157" s="537" t="s">
        <v>158</v>
      </c>
      <c r="B157" s="44" t="s">
        <v>159</v>
      </c>
      <c r="C157" s="43"/>
    </row>
    <row r="158" spans="1:3" x14ac:dyDescent="0.2">
      <c r="A158" s="537"/>
      <c r="B158" s="46" t="s">
        <v>30</v>
      </c>
      <c r="C158" s="47" t="e">
        <f>#REF!</f>
        <v>#REF!</v>
      </c>
    </row>
    <row r="159" spans="1:3" x14ac:dyDescent="0.2">
      <c r="A159" s="537"/>
      <c r="B159" s="46" t="s">
        <v>31</v>
      </c>
      <c r="C159" s="47" t="e">
        <f>#REF!</f>
        <v>#REF!</v>
      </c>
    </row>
    <row r="160" spans="1:3" x14ac:dyDescent="0.2">
      <c r="A160" s="537"/>
      <c r="B160" s="46" t="s">
        <v>32</v>
      </c>
      <c r="C160" s="47" t="e">
        <f>#REF!</f>
        <v>#REF!</v>
      </c>
    </row>
    <row r="161" spans="1:3" x14ac:dyDescent="0.2">
      <c r="A161" s="537"/>
      <c r="B161" s="46" t="s">
        <v>52</v>
      </c>
      <c r="C161" s="47" t="e">
        <f>#REF!</f>
        <v>#REF!</v>
      </c>
    </row>
    <row r="162" spans="1:3" x14ac:dyDescent="0.2">
      <c r="A162" s="537"/>
      <c r="B162" s="46" t="s">
        <v>33</v>
      </c>
      <c r="C162" s="47" t="e">
        <f>#REF!</f>
        <v>#REF!</v>
      </c>
    </row>
    <row r="163" spans="1:3" x14ac:dyDescent="0.2">
      <c r="A163" s="537"/>
      <c r="B163" s="46" t="s">
        <v>34</v>
      </c>
      <c r="C163" s="47" t="e">
        <f>#REF!</f>
        <v>#REF!</v>
      </c>
    </row>
    <row r="164" spans="1:3" x14ac:dyDescent="0.2">
      <c r="A164" s="537"/>
      <c r="B164" s="46" t="s">
        <v>35</v>
      </c>
      <c r="C164" s="47" t="e">
        <f>#REF!</f>
        <v>#REF!</v>
      </c>
    </row>
    <row r="165" spans="1:3" ht="14.25" customHeight="1" x14ac:dyDescent="0.2">
      <c r="A165" s="537"/>
      <c r="B165" s="46" t="s">
        <v>104</v>
      </c>
      <c r="C165" s="535" t="e">
        <f>#REF!</f>
        <v>#REF!</v>
      </c>
    </row>
    <row r="166" spans="1:3" x14ac:dyDescent="0.2">
      <c r="A166" s="537"/>
      <c r="B166" s="53" t="e">
        <f>#REF!</f>
        <v>#REF!</v>
      </c>
      <c r="C166" s="536"/>
    </row>
    <row r="167" spans="1:3" ht="15" x14ac:dyDescent="0.25">
      <c r="A167" s="537"/>
      <c r="B167" s="48" t="s">
        <v>161</v>
      </c>
      <c r="C167" s="43"/>
    </row>
    <row r="168" spans="1:3" x14ac:dyDescent="0.2">
      <c r="A168" s="537"/>
      <c r="B168" s="46" t="s">
        <v>36</v>
      </c>
      <c r="C168" s="52" t="e">
        <f>#REF!</f>
        <v>#REF!</v>
      </c>
    </row>
    <row r="169" spans="1:3" x14ac:dyDescent="0.2">
      <c r="A169" s="537"/>
      <c r="B169" s="46" t="s">
        <v>37</v>
      </c>
      <c r="C169" s="52" t="e">
        <f>#REF!</f>
        <v>#REF!</v>
      </c>
    </row>
    <row r="170" spans="1:3" x14ac:dyDescent="0.2">
      <c r="A170" s="537"/>
      <c r="B170" s="46" t="s">
        <v>38</v>
      </c>
      <c r="C170" s="52" t="e">
        <f>#REF!</f>
        <v>#REF!</v>
      </c>
    </row>
    <row r="171" spans="1:3" x14ac:dyDescent="0.2">
      <c r="A171" s="537"/>
      <c r="B171" s="46" t="s">
        <v>69</v>
      </c>
      <c r="C171" s="52" t="e">
        <f>#REF!</f>
        <v>#REF!</v>
      </c>
    </row>
    <row r="172" spans="1:3" x14ac:dyDescent="0.2">
      <c r="A172" s="537"/>
      <c r="B172" s="46" t="s">
        <v>39</v>
      </c>
      <c r="C172" s="52" t="e">
        <f>#REF!</f>
        <v>#REF!</v>
      </c>
    </row>
    <row r="173" spans="1:3" x14ac:dyDescent="0.2">
      <c r="A173" s="537"/>
      <c r="B173" s="46" t="s">
        <v>40</v>
      </c>
      <c r="C173" s="52" t="e">
        <f>#REF!</f>
        <v>#REF!</v>
      </c>
    </row>
    <row r="174" spans="1:3" x14ac:dyDescent="0.2">
      <c r="A174" s="537"/>
      <c r="B174" s="46" t="s">
        <v>41</v>
      </c>
      <c r="C174" s="52" t="e">
        <f>#REF!</f>
        <v>#REF!</v>
      </c>
    </row>
    <row r="175" spans="1:3" ht="14.25" customHeight="1" x14ac:dyDescent="0.2">
      <c r="A175" s="537"/>
      <c r="B175" s="46" t="s">
        <v>105</v>
      </c>
      <c r="C175" s="533" t="e">
        <f>#REF!</f>
        <v>#REF!</v>
      </c>
    </row>
    <row r="176" spans="1:3" x14ac:dyDescent="0.2">
      <c r="A176" s="537"/>
      <c r="B176" s="53" t="e">
        <f>#REF!</f>
        <v>#REF!</v>
      </c>
      <c r="C176" s="534"/>
    </row>
    <row r="177" spans="1:3" ht="15" x14ac:dyDescent="0.25">
      <c r="A177" s="537"/>
      <c r="B177" s="44" t="s">
        <v>160</v>
      </c>
      <c r="C177" s="43"/>
    </row>
    <row r="178" spans="1:3" x14ac:dyDescent="0.2">
      <c r="A178" s="537"/>
      <c r="B178" s="46" t="s">
        <v>70</v>
      </c>
      <c r="C178" s="52" t="e">
        <f>#REF!</f>
        <v>#REF!</v>
      </c>
    </row>
    <row r="179" spans="1:3" x14ac:dyDescent="0.2">
      <c r="A179" s="43"/>
      <c r="B179" s="46" t="s">
        <v>22</v>
      </c>
      <c r="C179" s="52" t="e">
        <f>#REF!</f>
        <v>#REF!</v>
      </c>
    </row>
    <row r="180" spans="1:3" x14ac:dyDescent="0.2">
      <c r="A180" s="43"/>
      <c r="B180" s="46" t="s">
        <v>23</v>
      </c>
      <c r="C180" s="52" t="e">
        <f>#REF!</f>
        <v>#REF!</v>
      </c>
    </row>
    <row r="181" spans="1:3" x14ac:dyDescent="0.2">
      <c r="A181" s="43"/>
      <c r="B181" s="46" t="s">
        <v>24</v>
      </c>
      <c r="C181" s="52" t="e">
        <f>#REF!</f>
        <v>#REF!</v>
      </c>
    </row>
    <row r="182" spans="1:3" x14ac:dyDescent="0.2">
      <c r="A182" s="43"/>
      <c r="B182" s="46" t="s">
        <v>94</v>
      </c>
      <c r="C182" s="52" t="e">
        <f>#REF!</f>
        <v>#REF!</v>
      </c>
    </row>
    <row r="183" spans="1:3" x14ac:dyDescent="0.2">
      <c r="A183" s="43"/>
      <c r="B183" s="46" t="s">
        <v>25</v>
      </c>
      <c r="C183" s="52" t="e">
        <f>#REF!</f>
        <v>#REF!</v>
      </c>
    </row>
    <row r="184" spans="1:3" x14ac:dyDescent="0.2">
      <c r="A184" s="43"/>
      <c r="B184" s="46" t="s">
        <v>128</v>
      </c>
      <c r="C184" s="52" t="e">
        <f>#REF!</f>
        <v>#REF!</v>
      </c>
    </row>
    <row r="185" spans="1:3" ht="14.25" customHeight="1" x14ac:dyDescent="0.2">
      <c r="A185" s="43"/>
      <c r="B185" s="46" t="s">
        <v>105</v>
      </c>
      <c r="C185" s="533" t="e">
        <f>#REF!</f>
        <v>#REF!</v>
      </c>
    </row>
    <row r="186" spans="1:3" x14ac:dyDescent="0.2">
      <c r="A186" s="43"/>
      <c r="B186" s="53" t="e">
        <f>#REF!</f>
        <v>#REF!</v>
      </c>
      <c r="C186" s="534"/>
    </row>
    <row r="187" spans="1:3" ht="15" x14ac:dyDescent="0.25">
      <c r="A187" s="43"/>
      <c r="B187" s="44" t="s">
        <v>162</v>
      </c>
      <c r="C187" s="43"/>
    </row>
    <row r="188" spans="1:3" x14ac:dyDescent="0.2">
      <c r="A188" s="43"/>
      <c r="B188" s="46" t="s">
        <v>26</v>
      </c>
      <c r="C188" s="52" t="e">
        <f>#REF!</f>
        <v>#REF!</v>
      </c>
    </row>
    <row r="189" spans="1:3" x14ac:dyDescent="0.2">
      <c r="A189" s="43"/>
      <c r="B189" s="46" t="s">
        <v>27</v>
      </c>
      <c r="C189" s="52" t="e">
        <f>#REF!</f>
        <v>#REF!</v>
      </c>
    </row>
    <row r="190" spans="1:3" x14ac:dyDescent="0.2">
      <c r="A190" s="43"/>
      <c r="B190" s="46" t="s">
        <v>28</v>
      </c>
      <c r="C190" s="52" t="e">
        <f>#REF!</f>
        <v>#REF!</v>
      </c>
    </row>
    <row r="191" spans="1:3" x14ac:dyDescent="0.2">
      <c r="A191" s="43"/>
      <c r="B191" s="46" t="s">
        <v>29</v>
      </c>
      <c r="C191" s="52" t="e">
        <f>#REF!</f>
        <v>#REF!</v>
      </c>
    </row>
    <row r="192" spans="1:3" x14ac:dyDescent="0.2">
      <c r="A192" s="43"/>
      <c r="B192" s="46" t="s">
        <v>129</v>
      </c>
      <c r="C192" s="52" t="e">
        <f>#REF!</f>
        <v>#REF!</v>
      </c>
    </row>
    <row r="193" spans="1:3" ht="14.25" customHeight="1" x14ac:dyDescent="0.2">
      <c r="A193" s="43"/>
      <c r="B193" s="46" t="s">
        <v>105</v>
      </c>
      <c r="C193" s="533" t="e">
        <f>#REF!</f>
        <v>#REF!</v>
      </c>
    </row>
    <row r="194" spans="1:3" x14ac:dyDescent="0.2">
      <c r="A194" s="43"/>
      <c r="B194" s="53" t="e">
        <f>#REF!</f>
        <v>#REF!</v>
      </c>
      <c r="C194" s="534"/>
    </row>
    <row r="195" spans="1:3" x14ac:dyDescent="0.2">
      <c r="A195" s="5"/>
      <c r="B195" s="6"/>
      <c r="C195" s="6"/>
    </row>
    <row r="196" spans="1:3" ht="15" x14ac:dyDescent="0.25">
      <c r="A196" s="542" t="s">
        <v>163</v>
      </c>
      <c r="B196" s="50" t="s">
        <v>114</v>
      </c>
      <c r="C196" s="54"/>
    </row>
    <row r="197" spans="1:3" ht="15" x14ac:dyDescent="0.25">
      <c r="A197" s="542"/>
      <c r="B197" s="55"/>
      <c r="C197" s="50"/>
    </row>
    <row r="198" spans="1:3" ht="15" x14ac:dyDescent="0.25">
      <c r="A198" s="542"/>
      <c r="B198" s="51" t="s">
        <v>115</v>
      </c>
      <c r="C198" s="54"/>
    </row>
    <row r="199" spans="1:3" x14ac:dyDescent="0.2">
      <c r="A199" s="542"/>
      <c r="B199" s="55" t="s">
        <v>116</v>
      </c>
      <c r="C199" s="56" t="b">
        <v>0</v>
      </c>
    </row>
    <row r="200" spans="1:3" x14ac:dyDescent="0.2">
      <c r="A200" s="542"/>
      <c r="B200" s="55" t="s">
        <v>117</v>
      </c>
      <c r="C200" s="56" t="b">
        <v>1</v>
      </c>
    </row>
    <row r="201" spans="1:3" x14ac:dyDescent="0.2">
      <c r="A201" s="542"/>
      <c r="B201" s="55" t="s">
        <v>118</v>
      </c>
      <c r="C201" s="56" t="b">
        <v>0</v>
      </c>
    </row>
    <row r="202" spans="1:3" x14ac:dyDescent="0.2">
      <c r="A202" s="542"/>
      <c r="B202" s="55" t="s">
        <v>119</v>
      </c>
      <c r="C202" s="56" t="b">
        <v>0</v>
      </c>
    </row>
    <row r="203" spans="1:3" x14ac:dyDescent="0.2">
      <c r="A203" s="542"/>
      <c r="B203" s="55" t="s">
        <v>120</v>
      </c>
      <c r="C203" s="56" t="b">
        <v>0</v>
      </c>
    </row>
    <row r="204" spans="1:3" ht="15" x14ac:dyDescent="0.25">
      <c r="A204" s="542"/>
      <c r="B204" s="51" t="s">
        <v>121</v>
      </c>
      <c r="C204" s="54"/>
    </row>
    <row r="205" spans="1:3" x14ac:dyDescent="0.2">
      <c r="A205" s="542"/>
      <c r="B205" s="55" t="s">
        <v>122</v>
      </c>
      <c r="C205" s="56" t="b">
        <v>0</v>
      </c>
    </row>
    <row r="206" spans="1:3" x14ac:dyDescent="0.2">
      <c r="A206" s="542"/>
      <c r="B206" s="55" t="s">
        <v>72</v>
      </c>
      <c r="C206" s="56" t="b">
        <v>0</v>
      </c>
    </row>
    <row r="207" spans="1:3" x14ac:dyDescent="0.2">
      <c r="A207" s="542" t="s">
        <v>87</v>
      </c>
      <c r="B207" s="55" t="s">
        <v>73</v>
      </c>
      <c r="C207" s="56" t="b">
        <v>0</v>
      </c>
    </row>
    <row r="208" spans="1:3" x14ac:dyDescent="0.2">
      <c r="A208" s="542"/>
      <c r="B208" s="55" t="s">
        <v>131</v>
      </c>
      <c r="C208" s="56" t="b">
        <v>0</v>
      </c>
    </row>
    <row r="209" spans="1:3" x14ac:dyDescent="0.2">
      <c r="A209" s="542"/>
      <c r="B209" s="55" t="s">
        <v>8</v>
      </c>
      <c r="C209" s="56" t="b">
        <v>0</v>
      </c>
    </row>
    <row r="210" spans="1:3" x14ac:dyDescent="0.2">
      <c r="A210" s="542"/>
      <c r="B210" s="55" t="s">
        <v>123</v>
      </c>
      <c r="C210" s="56" t="b">
        <v>0</v>
      </c>
    </row>
    <row r="211" spans="1:3" x14ac:dyDescent="0.2">
      <c r="A211" s="542"/>
      <c r="B211" s="55" t="s">
        <v>42</v>
      </c>
      <c r="C211" s="56" t="b">
        <v>0</v>
      </c>
    </row>
    <row r="212" spans="1:3" ht="15" x14ac:dyDescent="0.25">
      <c r="A212" s="542"/>
      <c r="B212" s="51" t="s">
        <v>124</v>
      </c>
      <c r="C212" s="54"/>
    </row>
    <row r="213" spans="1:3" x14ac:dyDescent="0.2">
      <c r="A213" s="542"/>
      <c r="B213" s="55" t="s">
        <v>125</v>
      </c>
      <c r="C213" s="56" t="b">
        <v>0</v>
      </c>
    </row>
    <row r="214" spans="1:3" x14ac:dyDescent="0.2">
      <c r="A214" s="49"/>
      <c r="B214" s="55" t="s">
        <v>126</v>
      </c>
      <c r="C214" s="56" t="b">
        <v>0</v>
      </c>
    </row>
    <row r="215" spans="1:3" x14ac:dyDescent="0.2">
      <c r="A215" s="49"/>
      <c r="B215" s="55" t="s">
        <v>127</v>
      </c>
      <c r="C215" s="56" t="b">
        <v>0</v>
      </c>
    </row>
    <row r="216" spans="1:3" x14ac:dyDescent="0.2">
      <c r="A216" s="49"/>
      <c r="B216" s="57">
        <f>'7) Evaluación'!R11</f>
        <v>0</v>
      </c>
      <c r="C216" s="56" t="b">
        <v>0</v>
      </c>
    </row>
    <row r="217" spans="1:3" x14ac:dyDescent="0.2">
      <c r="A217" s="49"/>
      <c r="B217" s="49"/>
      <c r="C217" s="49"/>
    </row>
  </sheetData>
  <mergeCells count="10">
    <mergeCell ref="A15:A28"/>
    <mergeCell ref="A6:A13"/>
    <mergeCell ref="A30:A40"/>
    <mergeCell ref="A137:A153"/>
    <mergeCell ref="A196:A213"/>
    <mergeCell ref="C193:C194"/>
    <mergeCell ref="C185:C186"/>
    <mergeCell ref="C175:C176"/>
    <mergeCell ref="C165:C166"/>
    <mergeCell ref="A157:A178"/>
  </mergeCells>
  <pageMargins left="0.7" right="0.7" top="0.75" bottom="0.75" header="0.3" footer="0.3"/>
  <pageSetup scale="2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9</vt:i4>
      </vt:variant>
    </vt:vector>
  </HeadingPairs>
  <TitlesOfParts>
    <vt:vector size="17" baseType="lpstr">
      <vt:lpstr>1) Introducción</vt:lpstr>
      <vt:lpstr>2) Glosario</vt:lpstr>
      <vt:lpstr>3) Activos bajo gestión</vt:lpstr>
      <vt:lpstr>4) Productos de inversión ASG</vt:lpstr>
      <vt:lpstr>5) Asignación de activos</vt:lpstr>
      <vt:lpstr>6) Cuestiones cualitativas</vt:lpstr>
      <vt:lpstr>7) Evaluación</vt:lpstr>
      <vt:lpstr>Data (Hidden)</vt:lpstr>
      <vt:lpstr>'1) Introducción'!Área_de_impresión</vt:lpstr>
      <vt:lpstr>'4) Productos de inversión ASG'!Área_de_impresión</vt:lpstr>
      <vt:lpstr>'5) Asignación de activos'!Área_de_impresión</vt:lpstr>
      <vt:lpstr>'7) Evaluación'!Área_de_impresión</vt:lpstr>
      <vt:lpstr>'Data (Hidden)'!Área_de_impresión</vt:lpstr>
      <vt:lpstr>dropdown2</vt:lpstr>
      <vt:lpstr>dropdown3</vt:lpstr>
      <vt:lpstr>dropdown4</vt:lpstr>
      <vt:lpstr>dropdown5</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Eurosif</dc:creator>
  <cp:lastModifiedBy>Adrian</cp:lastModifiedBy>
  <cp:lastPrinted>2014-03-18T13:43:07Z</cp:lastPrinted>
  <dcterms:created xsi:type="dcterms:W3CDTF">2012-04-04T12:10:32Z</dcterms:created>
  <dcterms:modified xsi:type="dcterms:W3CDTF">2018-02-28T08:26:40Z</dcterms:modified>
</cp:coreProperties>
</file>